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hidePivotFieldList="1"/>
  <mc:AlternateContent xmlns:mc="http://schemas.openxmlformats.org/markup-compatibility/2006">
    <mc:Choice Requires="x15">
      <x15ac:absPath xmlns:x15ac="http://schemas.microsoft.com/office/spreadsheetml/2010/11/ac" url="C:\Users\mihaela.raducan\Desktop\"/>
    </mc:Choice>
  </mc:AlternateContent>
  <xr:revisionPtr revIDLastSave="0" documentId="13_ncr:1_{9DF49236-4F0F-445C-85BC-3AD1E864B347}" xr6:coauthVersionLast="47" xr6:coauthVersionMax="47" xr10:uidLastSave="{00000000-0000-0000-0000-000000000000}"/>
  <bookViews>
    <workbookView xWindow="-120" yWindow="-120" windowWidth="29040" windowHeight="15840" xr2:uid="{00000000-000D-0000-FFFF-FFFF00000000}"/>
  </bookViews>
  <sheets>
    <sheet name="Apeluri PC 2024" sheetId="16" r:id="rId1"/>
  </sheets>
  <definedNames>
    <definedName name="_xlnm._FilterDatabase" localSheetId="0" hidden="1">'Apeluri PC 2024'!$B$8:$P$181</definedName>
    <definedName name="_xlnm.Print_Area" localSheetId="0">'Apeluri PC 2024'!$A$4:$P$181</definedName>
    <definedName name="_xlnm.Print_Titles" localSheetId="0">'Apeluri PC 2024'!$9:$9</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179" i="16" l="1"/>
  <c r="J179" i="16"/>
  <c r="B179" i="16"/>
  <c r="K82" i="16"/>
  <c r="J82" i="16"/>
  <c r="K79" i="16" l="1"/>
  <c r="J79" i="16"/>
  <c r="B172" i="16" l="1"/>
  <c r="B173" i="16" s="1"/>
  <c r="B174" i="16" s="1"/>
  <c r="B175" i="16" s="1"/>
  <c r="B176" i="16" s="1"/>
  <c r="B160" i="16"/>
  <c r="B161" i="16" s="1"/>
  <c r="B162" i="16" s="1"/>
  <c r="B163" i="16" s="1"/>
  <c r="B164" i="16" s="1"/>
  <c r="B165" i="16" s="1"/>
  <c r="B166" i="16" s="1"/>
  <c r="B167" i="16" s="1"/>
  <c r="B168" i="16" s="1"/>
  <c r="B169" i="16" s="1"/>
  <c r="B139" i="16"/>
  <c r="B140" i="16" s="1"/>
  <c r="B141" i="16" s="1"/>
  <c r="B142" i="16" s="1"/>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49" i="16"/>
  <c r="B46" i="16"/>
  <c r="B11" i="16"/>
  <c r="B12" i="16" s="1"/>
  <c r="B13" i="16" s="1"/>
  <c r="B14" i="16" s="1"/>
  <c r="B15" i="16" s="1"/>
  <c r="B16" i="16" s="1"/>
  <c r="B17" i="16" s="1"/>
  <c r="B18" i="16" s="1"/>
  <c r="B19" i="16" s="1"/>
  <c r="B20" i="16" s="1"/>
  <c r="B21" i="16" s="1"/>
  <c r="B22" i="16" s="1"/>
  <c r="B23" i="16" s="1"/>
  <c r="B24" i="16" s="1"/>
  <c r="B25" i="16" s="1"/>
  <c r="B26" i="16" s="1"/>
  <c r="B27" i="16" s="1"/>
  <c r="B28" i="16" s="1"/>
  <c r="B29" i="16" s="1"/>
  <c r="B30" i="16" s="1"/>
  <c r="B31" i="16" s="1"/>
  <c r="B32" i="16" s="1"/>
  <c r="B33" i="16" s="1"/>
  <c r="B34" i="16" s="1"/>
  <c r="K173" i="16"/>
  <c r="K177" i="16" s="1"/>
  <c r="B178" i="16"/>
  <c r="J177" i="16"/>
  <c r="B180" i="16" l="1"/>
  <c r="P49" i="16"/>
  <c r="P48" i="16"/>
  <c r="J35" i="16" l="1"/>
  <c r="B50" i="16" l="1"/>
  <c r="B51" i="16" s="1"/>
  <c r="B37" i="16"/>
  <c r="B38" i="16" s="1"/>
  <c r="B39" i="16" s="1"/>
  <c r="B40" i="16" s="1"/>
  <c r="B41" i="16" s="1"/>
  <c r="B42" i="16" s="1"/>
  <c r="B43" i="16" s="1"/>
  <c r="K170" i="16" l="1"/>
  <c r="J170" i="16"/>
  <c r="K137" i="16" l="1"/>
  <c r="J137" i="16"/>
  <c r="K76" i="16" l="1"/>
  <c r="J76" i="16"/>
  <c r="K74" i="16" l="1"/>
  <c r="J74" i="16"/>
  <c r="K52" i="16" l="1"/>
  <c r="J52" i="16"/>
  <c r="K47" i="16" l="1"/>
  <c r="J47" i="16"/>
  <c r="J158" i="16" l="1"/>
  <c r="B145" i="16"/>
  <c r="B146" i="16" s="1"/>
  <c r="B147" i="16" s="1"/>
  <c r="B148" i="16" s="1"/>
  <c r="B149" i="16" s="1"/>
  <c r="B150" i="16" s="1"/>
  <c r="B151" i="16" s="1"/>
  <c r="B152" i="16" s="1"/>
  <c r="B153" i="16" s="1"/>
  <c r="B154" i="16" s="1"/>
  <c r="B155" i="16" s="1"/>
  <c r="B156" i="16" s="1"/>
  <c r="B157" i="16" s="1"/>
  <c r="J107" i="16" l="1"/>
  <c r="B84" i="16"/>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9" i="16" l="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K35" i="16" l="1"/>
  <c r="K158" i="16" l="1"/>
  <c r="K44" i="16"/>
  <c r="K178" i="16" s="1"/>
  <c r="J44" i="16"/>
  <c r="J178" i="16" s="1"/>
  <c r="K143" i="16"/>
  <c r="J143" i="16"/>
  <c r="K107" i="16"/>
  <c r="J180" i="16" l="1"/>
  <c r="K180" i="16" l="1"/>
</calcChain>
</file>

<file path=xl/sharedStrings.xml><?xml version="1.0" encoding="utf-8"?>
<sst xmlns="http://schemas.openxmlformats.org/spreadsheetml/2006/main" count="1782" uniqueCount="552">
  <si>
    <t>Nr. crt.</t>
  </si>
  <si>
    <t>Domeniu</t>
  </si>
  <si>
    <t>Denumire apel de finanțare</t>
  </si>
  <si>
    <t>Obiectivele apelului de finanțare</t>
  </si>
  <si>
    <t>Program</t>
  </si>
  <si>
    <t>Obiectivul de politică sau obiectivul specific vizat</t>
  </si>
  <si>
    <t>Tip apel
(competitiv/necompetitiv/
primul venit-primul servit)</t>
  </si>
  <si>
    <t xml:space="preserve">Zona geografică vizată </t>
  </si>
  <si>
    <t xml:space="preserve">Tipul de solicitanți eligibili / Beneficiari eligibili </t>
  </si>
  <si>
    <t>Buget total apel (euro)</t>
  </si>
  <si>
    <t>Din care buget UE apel (euro)</t>
  </si>
  <si>
    <t>Sursă de finanțare (tip fond)</t>
  </si>
  <si>
    <t xml:space="preserve">TOTAL </t>
  </si>
  <si>
    <t xml:space="preserve">Autoritate de Management </t>
  </si>
  <si>
    <t xml:space="preserve">ADR Nord-Est  - AM PR Nord Est </t>
  </si>
  <si>
    <t>ADR Sud-Est - AM PR Sud-Est</t>
  </si>
  <si>
    <t>ADR Sud Muntenia - AM PR Sud Muntenia</t>
  </si>
  <si>
    <t>ADR SV Oltenia - AM PR SV Oltenia</t>
  </si>
  <si>
    <t xml:space="preserve">Programul Educație și Ocupare  </t>
  </si>
  <si>
    <t>MIPE - DGPECU</t>
  </si>
  <si>
    <t xml:space="preserve">Programul Incluziune si Demnitate Sociala </t>
  </si>
  <si>
    <t>ADR Bucuresti Ilfov - AM PR Bucuresti Ilfov</t>
  </si>
  <si>
    <t xml:space="preserve">Programul Regional Nord-Est  </t>
  </si>
  <si>
    <t>Programul Regional Sud - Est</t>
  </si>
  <si>
    <t>Programul Regional Sud Muntenia</t>
  </si>
  <si>
    <t>Programul Regional Sud Vest Oltenia</t>
  </si>
  <si>
    <t>Programul Regional Vest</t>
  </si>
  <si>
    <t xml:space="preserve">ADR Vest -  AM PR Vest </t>
  </si>
  <si>
    <t>Programul Regional Nord-Vest</t>
  </si>
  <si>
    <t xml:space="preserve">ADR NORD-VEST - AM PR Nord Vest </t>
  </si>
  <si>
    <t>Programul Regional Centru</t>
  </si>
  <si>
    <t xml:space="preserve">ADR CENTRU - AM PR CENTRU </t>
  </si>
  <si>
    <t>Programul Regional Bucuresti - Ilfov</t>
  </si>
  <si>
    <t>Programul Tranziție Justă</t>
  </si>
  <si>
    <t>MIPE - AM PTJ</t>
  </si>
  <si>
    <t>Programul Sănătate</t>
  </si>
  <si>
    <t>MIPE - AM PS</t>
  </si>
  <si>
    <t xml:space="preserve">Programul Crestere Inteligenta, Digitalizare si Instrumente Financiare   </t>
  </si>
  <si>
    <t xml:space="preserve">PROGRAME REGIONALE </t>
  </si>
  <si>
    <t xml:space="preserve">PROGRAME NATIONALE </t>
  </si>
  <si>
    <t xml:space="preserve">MIPE - AM PoCIDIF </t>
  </si>
  <si>
    <t>NOTA: Elaborat pe baza calendarelor indicative transmise de Autoritățile de Management</t>
  </si>
  <si>
    <t xml:space="preserve">Dată ESTIMATĂ deschidere apel
(zz/ll/an)  </t>
  </si>
  <si>
    <t>Dată ESTIMATĂ închidere apel</t>
  </si>
  <si>
    <t>Calendarul estimativ consolidat al lansărilor de apeluri de proiecte pentru anul 2024
- PROGRAMELE FINANȚATE ÎN CADRUL POLITICII DE COEZIUNE 2021-2027 - VERS. IANUARIE 2024</t>
  </si>
  <si>
    <t xml:space="preserve">Programul Dezvoltare Durabilă </t>
  </si>
  <si>
    <r>
      <t>MIPE -</t>
    </r>
    <r>
      <rPr>
        <b/>
        <sz val="16"/>
        <rFont val="Trebuchet MS"/>
        <family val="2"/>
      </rPr>
      <t xml:space="preserve"> AM PDD</t>
    </r>
  </si>
  <si>
    <t>Cercetare, dezvoltare, inovare</t>
  </si>
  <si>
    <t>OP 1; OS 1.1 și OS 1.4</t>
  </si>
  <si>
    <t>FEDR</t>
  </si>
  <si>
    <t>competitiv</t>
  </si>
  <si>
    <t>Trecerea de la idee la piata - sprijin pentru IMM</t>
  </si>
  <si>
    <t>Scopul este facilitarea valorificării comerciale și industriale a inovațiilor de către companii</t>
  </si>
  <si>
    <t xml:space="preserve">Regiunea Centru </t>
  </si>
  <si>
    <t>IMM</t>
  </si>
  <si>
    <t>decembrie 2024</t>
  </si>
  <si>
    <t>iunie 2025</t>
  </si>
  <si>
    <t>Digitalizare</t>
  </si>
  <si>
    <t>Energie și eficientă energetice</t>
  </si>
  <si>
    <t>necompetitiv</t>
  </si>
  <si>
    <t>Educație</t>
  </si>
  <si>
    <t>Turism</t>
  </si>
  <si>
    <t>Îmbunătățirea capacității autorităților responsabile de programe și a organismelor implicate în execuția fondurilor (cod de intervenție 170)</t>
  </si>
  <si>
    <t xml:space="preserve">Investitii care promoveaza infrastructura verde in zonele urbane, modernizarea si extinderea spatiilor verzi, inclusiv prin reconversia functionala a spatiilor urbane degradate, a terenurilor virane degradate/neutilizate/abandonate, cat si amenajari de paduri-parc - Orase </t>
  </si>
  <si>
    <t>Sprijinirea cu instrumente financiare a intreprinderilor inovative mari, care dezvolta si implementeaza solutii de specializare inteligenta (IF intreprinderi mari)</t>
  </si>
  <si>
    <t>Proiecte de CDI si investitii in IMM, necesare pentru dezvoltarea de produse si procese inovative 
*
Investitii pentru implementarea solutiilor de specializare inteligenta</t>
  </si>
  <si>
    <t>Proiecte demonstrative ale IMM (proof-of-concept)</t>
  </si>
  <si>
    <t>Finantarea proiectelor cu promotori privati din Regiunea Nord-Est, care primesc marca Seal of Excellence in Programul Orizont Europa) - Apel 1 Vinnovate</t>
  </si>
  <si>
    <t xml:space="preserve">Investitii pentru cresterea durabila a IMM </t>
  </si>
  <si>
    <t>Instrumente financiare pentru IMM</t>
  </si>
  <si>
    <t>OP 1/RSO1.1</t>
  </si>
  <si>
    <t>OP 1/RSO1.1
*
OP 1/RSO1.3</t>
  </si>
  <si>
    <t>OP 1/RSO1.3</t>
  </si>
  <si>
    <t>OP 1/RSO1.4</t>
  </si>
  <si>
    <t xml:space="preserve">OP 2/RSO2.1 </t>
  </si>
  <si>
    <t>OP 2/RSO2.1</t>
  </si>
  <si>
    <t xml:space="preserve">OP 2/RSO2.7 </t>
  </si>
  <si>
    <t xml:space="preserve">OP 2/RSO2.8 </t>
  </si>
  <si>
    <t xml:space="preserve">OP 4/RSO4.2 </t>
  </si>
  <si>
    <t>OP 4/RSO4.2</t>
  </si>
  <si>
    <t xml:space="preserve">OP 5/RSO5.1 </t>
  </si>
  <si>
    <t>intreprinderi cu capitalizare medie</t>
  </si>
  <si>
    <t xml:space="preserve">organizatii CDI, universitati publice, IMM-uri, entitati de inovare si transfer tehnologic </t>
  </si>
  <si>
    <t xml:space="preserve">IMM-uri </t>
  </si>
  <si>
    <t>Autoritatea de Management, universități organizații CDI publice, entități de inovare și transfer tehnologic (EITT) înființate în cadrul universităților și organizațiilor CDI publice, în calitate de beneficiari și potențiali beneficiari</t>
  </si>
  <si>
    <t>UAT municipii resedinta de judet, UAT municipii</t>
  </si>
  <si>
    <t>UAT orașe</t>
  </si>
  <si>
    <t>Autoritatea de Management, autoritati si institutii publice locale</t>
  </si>
  <si>
    <t>Consilii judetene, Autorități publice centrale, UAT locale</t>
  </si>
  <si>
    <t>Autoritatea de Management, autorități și instituții publice locale și centrale</t>
  </si>
  <si>
    <t>Autoritatea de Management, autorități publice locale (UAT municipii, municipii reședință de județ, orașe)</t>
  </si>
  <si>
    <t xml:space="preserve">Autoritatea de Management, UAT județe </t>
  </si>
  <si>
    <t>UAT locale</t>
  </si>
  <si>
    <t>Universități</t>
  </si>
  <si>
    <t>Autoritatea de Management, UAT municipii, municipii reședință de județ, orașe și comune, învățământ universitar</t>
  </si>
  <si>
    <t>UAT municipii</t>
  </si>
  <si>
    <t>Autoritatea de Management, UAT municipii reședințe de județ, municipii, orașe</t>
  </si>
  <si>
    <t>n/a</t>
  </si>
  <si>
    <t>necompetitiv, cu termen limita de depunere</t>
  </si>
  <si>
    <t>competitiv, cu termen limita de depunere</t>
  </si>
  <si>
    <t xml:space="preserve">necompetitiv, cu depunere continuă, cu termen de închidere a apelului </t>
  </si>
  <si>
    <t>decembrie-2029</t>
  </si>
  <si>
    <t>octombrie-2024</t>
  </si>
  <si>
    <t>decembrie-2024</t>
  </si>
  <si>
    <t>iunie-2025</t>
  </si>
  <si>
    <t>noiembrie-2024</t>
  </si>
  <si>
    <t>ianuarie-2025</t>
  </si>
  <si>
    <t>iunie-2029</t>
  </si>
  <si>
    <t>februarie-2025</t>
  </si>
  <si>
    <t>ADR Nord-Est - AM PR Nord-Est</t>
  </si>
  <si>
    <t>Dezvoltarea activitatii CDI</t>
  </si>
  <si>
    <t>Regiunea Nord-Est</t>
  </si>
  <si>
    <t>Cercetare, dezvoltare, inovare si 
IMM și antreprenoriat</t>
  </si>
  <si>
    <t>Dezvoltarea capacitatii de inovare a IMM si Dezvoltarea capacității de producție pentru produsul/serviciul inovativ realizat prin interventia "Proiecte de CDI și investiții în IMM"</t>
  </si>
  <si>
    <t>Dezvoltarea capacitatii de inovare a IMM prin sprijinirea IMM-ului de a demonstra funcționalitatea și de a verifica un anumit concept de produs, serviciu sau proces care poate fi realizat si pus pe piață</t>
  </si>
  <si>
    <t>Sprijinirea cu grant a acelorasi costuri eligibile si rate de co-finantare din programul Orizont Europa, fara reluarea evaluarii tehnice a calitatii proiectului.</t>
  </si>
  <si>
    <t xml:space="preserve">Economie circulară </t>
  </si>
  <si>
    <t>Cresterea competitivitatii IMM prin tranzitia catre noi modele de productie durabila</t>
  </si>
  <si>
    <t>IMM și antreprenoriat</t>
  </si>
  <si>
    <t>Formare, instruire și dezvoltare profesională</t>
  </si>
  <si>
    <t>Creșterea capacității AM PR Nord – Est, a beneficiarilor și a potențialilor beneficiari de finanțare</t>
  </si>
  <si>
    <t>OP 1/RSO1.2</t>
  </si>
  <si>
    <t>Investitii in cladirile rezidentiale in vederea cresterii eficientei energetice inclusiv, dupa caz, masuri de consolidare structurala, in functie de nivelul de expunere si vulnerabilitate la riscurile identificate - Municipii resedinta de judet, Municipii</t>
  </si>
  <si>
    <t>Măsuri pentru eficiență energetică, inclusiv clădiri</t>
  </si>
  <si>
    <t xml:space="preserve">Investitii in cladirile rezidentiale in vederea cresterii eficientei energetice inclusiv, dupa caz, masuri de consolidare structurala, in functie de nivelul de expunere si vulnerabilitate la riscurile identificate - Orase </t>
  </si>
  <si>
    <t xml:space="preserve">Investitii in cladirile publice in vederea cresterii eficientei energetice inclusiv, dupa caz, masuri de consolidare structurala, in functie de nivelul de expunere si vulnerabilitate la riscurile identificate - Orase </t>
  </si>
  <si>
    <t>OP 2/RSO2.2</t>
  </si>
  <si>
    <t>Investitii in cladirile publice in vederea cresterii eficientei energetice inclusiv, dupa caz, masuri de consolidare structurala, in functie de nivelul de expunere si vulnerabilitate la riscurile identificate -  Consilii judetene, Autoritati publice centrale, UAT locale</t>
  </si>
  <si>
    <t>Instrumente financiare pentru investitii in cladirile publice in vederea cresterii eficientei energetice -  Consilii judetene, Autoritati publice centrale, UAT locale</t>
  </si>
  <si>
    <t>Calitatea aerului</t>
  </si>
  <si>
    <t xml:space="preserve">Cresterea infrastructurii verzi in zonele urbane </t>
  </si>
  <si>
    <t>Mobilitate urbană</t>
  </si>
  <si>
    <t>Promovarea mobilității urbane multimodale sustenabile</t>
  </si>
  <si>
    <t xml:space="preserve">Promovarea mobilitatii urbane multimodale sustenabile - Orase </t>
  </si>
  <si>
    <t>OP 3/RSO3.3</t>
  </si>
  <si>
    <t>Îmbunătățirea accesului la servicii favorabile incluziunii și de calitate în educație</t>
  </si>
  <si>
    <t>Dezvoltarea infrastructurii educationale pentru invatamant timpuriu (anteprescolar si prescolar), invatamant primar si gimnazial, invatamant secundar superior, filiera teoretica, filiera vocationala si tehnologica si invatamant profesional, inclusiv cel dual - UAT locale</t>
  </si>
  <si>
    <t>Dezvoltarea infrastructurii de invatamant universitar</t>
  </si>
  <si>
    <t>Dezvoltare urbana, regenerare urbana, dezvoltare a turismului
sustenabil si culturii</t>
  </si>
  <si>
    <t>Favorizarea dezvoltarii integrate sociale, economice si de mediu la nivel local si a patrimoniului cultural, turismului si securitatii in zonele urbane - Municipii</t>
  </si>
  <si>
    <t>Favorizarea dezvoltarii integrate sociale, economice si de mediu la nivel local si a patrimoniului cultural, turismului si securitatii in zonele urbane - Orase</t>
  </si>
  <si>
    <t>OP 1, OS 1.1</t>
  </si>
  <si>
    <t>acoperire nationala</t>
  </si>
  <si>
    <t xml:space="preserve">Acțiunea 1.4 Sprijin pentru dezvoltarea competențelor și consolidarea capacității actorilor din sectorul CDI </t>
  </si>
  <si>
    <t>Asigurarea formării/specializării/perfecționării profesionale, pentru resursa umană implicată în activitățile CDI/transfer tehnologic în vederea constituirii de nuclee de cunoaștere pentru specilalizare inteligentă, tranziție industrială, cultura antreprenorială etc.</t>
  </si>
  <si>
    <t>IMM, organizații publice de cercetare</t>
  </si>
  <si>
    <t>trim 1/2025</t>
  </si>
  <si>
    <t xml:space="preserve">Acțiunea 1.1  Măsura 1.1.1 Sprijin pentru asigurarea transferului de cunoștințe și tehnologie între actorii din mediul privat </t>
  </si>
  <si>
    <t>Creșterea performanței și a calității CDI în IMM-uri prin transferul de cunoștințe și tehnologie de la întreprinderile mari</t>
  </si>
  <si>
    <t xml:space="preserve">IMM in parteneriat cu intreprinderi mari  </t>
  </si>
  <si>
    <t xml:space="preserve">Acțiunea 1.3 Măsura 1.3.2 Atragerea de personal cu competențe avansate din străinătate </t>
  </si>
  <si>
    <t>Creșterea calității cercetarii aplicate si dezvoltării de noi parteneriate în cadrul ERA, prin dezvoltarea capacității de CDI a organizațiilor beneficiare</t>
  </si>
  <si>
    <t>Organizații publice de cercetare, IMM-uri</t>
  </si>
  <si>
    <t>Acțiunea 1.5 Măsura 1.5.1 Crearea/operationalizarea unui HUB antreprenorial național</t>
  </si>
  <si>
    <t>Crearea cadrului instituțional și capacitatea de implementare necesare pentru a aborda provocările structurale ale start-up, scale-up și ale organizațiilor de sprijin pentru antreprenoriat</t>
  </si>
  <si>
    <t>OP 1, OS 1.3</t>
  </si>
  <si>
    <t>ADR nord est/Asociatia ROStart-up</t>
  </si>
  <si>
    <t>Acțiunea 1.5 Măsura 1.5.2 Dezvoltarea inteligentă a întreprinderilor: noi modele pentru dezvoltarea afacerilor și retehnologizare</t>
  </si>
  <si>
    <t>Instrumente financiare</t>
  </si>
  <si>
    <t>IMM-uri</t>
  </si>
  <si>
    <t>Regiunea Sud-Vest</t>
  </si>
  <si>
    <t>Structuri de afaceri - incubatoare de afaceri</t>
  </si>
  <si>
    <t>Stimularea antreprenoriatului</t>
  </si>
  <si>
    <t>OP 1 / OS 1.3</t>
  </si>
  <si>
    <t>cf lege 102/2016</t>
  </si>
  <si>
    <t>Structuri de afaceri - parcuri industriale</t>
  </si>
  <si>
    <t>APL, parteneriate</t>
  </si>
  <si>
    <t>Îmbunătățirea competitivității si a inovării în IMM-uri prin IF</t>
  </si>
  <si>
    <t>Competitivitatea IMM-urilor și crearea de locuri de muncă în cadrul IMM-urilor, inclusiv prin investiții productive</t>
  </si>
  <si>
    <t>In functie de studiu de evaluare ex-ante</t>
  </si>
  <si>
    <t>Eficientă energetica</t>
  </si>
  <si>
    <t>Investiții in clădirile rezidentiale in vederea creșterii eficientei energetice prin instrumente financiare</t>
  </si>
  <si>
    <t>Reducerea consumurilor de energie</t>
  </si>
  <si>
    <t>OP 2 / OS 2.1</t>
  </si>
  <si>
    <t>persoane fizice</t>
  </si>
  <si>
    <t>Ministerul Investițiilor și Proiectelor Europene</t>
  </si>
  <si>
    <t>Sănătate</t>
  </si>
  <si>
    <t>Asistență medicală ambulatorie</t>
  </si>
  <si>
    <t>OP 4</t>
  </si>
  <si>
    <t>mai puțin dezvoltate</t>
  </si>
  <si>
    <t>mai dezvoltate</t>
  </si>
  <si>
    <t xml:space="preserve">C. Măsuri destinate creșterii accesului și eficacității serviciilor de îngrijire medicală dedicate pacientului critic, inclusiv a structurilor suport (ex. ambulanța/ SMURD; UPU; ATI etc) </t>
  </si>
  <si>
    <t>proiecte cu acoperire națională</t>
  </si>
  <si>
    <t>FSE+</t>
  </si>
  <si>
    <t>screening populational</t>
  </si>
  <si>
    <t>OP 1</t>
  </si>
  <si>
    <t>competitiv/ necompetitiv</t>
  </si>
  <si>
    <t>A. Oncologie</t>
  </si>
  <si>
    <t xml:space="preserve">A. Investiții infrastructura publică a structurilor sanitare care au atribuții în prevenirea, controlul, diagnosticul și supravegherea bolilor transmisibile, în controlul și supravegherea infecțiilor asociate actului medical și a celor implicate în sănătatea publică </t>
  </si>
  <si>
    <t>Unități sanitare care tratează pacient critic - terapie intensiva adulți - instrumente de lucru,  mecanisme care să asigure abordarea integrată între structurile implicate; acțiuni de formare/ actualizare de competențe ale personalului implicat în diagnosticul și tratamentul pacientului critic cu patologie vasculară cerebrală acută</t>
  </si>
  <si>
    <t>D. Investiții în infrastructura publică a unităților certificate ca centre de expertiză în boli rare și a unităților sanitare care furnizează servicii medicale pentru pacienții cu boli rare și genetice în colaborare cu centrele de expertiză în boli rare și cu centrele de genetică medicală</t>
  </si>
  <si>
    <t xml:space="preserve">Investiții în infrastructura publică a centrelor de expertiză pentru boli rare/  centrelor regionale de genetică - extindere/ modernizare/ reabilitare/ construire/ dotare
</t>
  </si>
  <si>
    <t> UAT judet/UAT municipii / UAT orase / UAT comune si/sau alte autoritati structuri ale Admin Publice Locale (pentru unitățile sanitare din subordine unde se realizează îngrijirea pacienților cu  boli rare - centre publice de expertiză pentru boli rare sau genetică medicală;
 Ministerul Sănătății și instituțiile/unitățile sanitare aflate în subordinea sau în coordonarea acestora unde se realizează îngrijirea pacienților cu  boli rare - centre publice de expertiză pentru boli rare sau genetică medicală;
 Parteneriate dintre autoritățile și instituțiile publice centrale și locale.</t>
  </si>
  <si>
    <t>Investiții în laboratoare regionale de sănătate publică - centrele regionale de sănătate publică ale INSP) -extindere/ modernizare/ reabilitare/dotare</t>
  </si>
  <si>
    <t> INSP și centrele regionale de sănătate publică ale INSP</t>
  </si>
  <si>
    <t>Operatiune asistența medicală primară/ comunitară</t>
  </si>
  <si>
    <t>B. Îmbunătățirea accesibilității, a eficacității asistenței medicale primare și integrarea cu serviciile de oferite în ambulatoriu și asigurarea continuității serviciilor medicale -a. dezvoltarea de instrumente si b. formarea personalului</t>
  </si>
  <si>
    <t xml:space="preserve"> Ministerul Sănătății / Institutul Național de Sănătate Publică;
 unități sanitare publice/ unități/ structuri publice de asistență medicală primară/comunitară;
 unități sanitare publice/alte structuri publice care desfășoară activități medicale de tip ambulatoriu/acordă asistență medicală ambulatorie;
 unități sanitare publice/ unități/ structuri paraclinice;
 alte autorități și instituții ale administrației publice centrale, inclusiv instituții din sfera apărării şi ordinii publice și siguranței naționale;
 autorități și instituții ale administrației publice locale în parteneriat cu autorități și instituții ale administrației publice centrale;
 alte unități sanitare publice relevante/structuri publice relevante singure sau în parteneriat cu entități relevante.
</t>
  </si>
  <si>
    <t>Operațiune 
medicină școlară, inclusiv a celei stomatologice</t>
  </si>
  <si>
    <t>G. Îmbunătățirea accesibilității și eficacității rețelei de medicină școlară, inclusiv a celei de sănătate orală, ca parte a asistenței medicale primare adresate copiilor şi tinerilor care urmează o formă de învățământ, atât din mediul urban, cât şi din mediul rural- a. dezvoltarea de instrumente de lucru și mecanisme care să întărească capacitatea cabinetelor de medicină școlară de a furniza servicii preventive si b. formarea personalului/ actualizare de competențe ale personalului pentru furnizarea serviciilor de sănătate în unități de învățământ</t>
  </si>
  <si>
    <t xml:space="preserve"> Ministerul Sănătății / Institutul Național de Sănătate Publică;
 unități sanitare publice/ unități/ structuri publice de asistență medicală primară/comunitară;
 unități/ structuri publice  care furnizează servicii preventive de medicină școlară si/sau de sănătate orală;
 autorități și instituții ale administrației publice locale în parteneriat cu autorități și instituții ale administrației publice centrale;
 alte unități sanitare publice relevante/structuri publice relevante singure sau în parteneriat cu entități relevante.
</t>
  </si>
  <si>
    <t>Operațiune asistență medicală ambulatorie</t>
  </si>
  <si>
    <t xml:space="preserve">D. Îmbunătățirea accesibilității și eficacității serviciilor oferite în regim ambulatoriu - a. dezvoltarea de instrumente de lucru si b. formarea personalului implicat în furnizarea serviciilor în regim ambulatoriu </t>
  </si>
  <si>
    <t> Unități sanitare publice/alte structuri publice care desfășoară activități medicale de tip ambulatoriu/acordă asistență medicală ambulatorie 
 Ministerul Sănătății și alte ministere cu rețea sanitară proprie aflate în subordinea sau în coordonarea acestora
  UAT judet/UAT municipii / UAT orase / UAT comune si/sau alte autoritati structuri ale Admin Publice Locale
 Autorități ale administrației publice locale și centrale
 Unități sanitare publice cu personalitate juridică proprie
 alte structuri publice relevante, precum și parteneriate între acestea</t>
  </si>
  <si>
    <t>cancer col uterin - dezvoltarea capacității  programului</t>
  </si>
  <si>
    <t>cancer mamar - dezvoltarea capacității  programului</t>
  </si>
  <si>
    <t xml:space="preserve">Ministerul Sănătății/autorități publice/Universități publice de Medicină și Farmacie/ institutele şi instituţiile medicale) publice) în parteneriat cu actori relevanți (alte autorități publice centrale și locale, universităţi, ONG-uri etc.).
Aplicantul/Liderul de parteneriat trebuie să demonstreze că are competențe în depistarea si diagnosticarea precoce a cancerului de sân (condiție de eligibilitate). 
NB. Este obligatorie derularea proiectului în parteneriat (element de eligibilitate proiect). </t>
  </si>
  <si>
    <t>3. Programe de diagnosticare precoce și tratament</t>
  </si>
  <si>
    <t>cancer pulmonar - masuri pentru dezvoltarea capacității personalului+  servicii medicale pentru persoane vulnerabile</t>
  </si>
  <si>
    <t xml:space="preserve">-Ministerul Sănătății / Institutul Național de Sănătate Publică;
-alte ministere cu rețea sanitară proprie, aflate în subordinea sau în coordonarea acestora;
-UAT judet/UAT municipii / UAT orase / UAT comune si/sau alte autoritati structuri ale Admin Publice Locale;
-unități sanitare publice/alte structuri publice care desfășoară activități medicale de tip ambulatoriu/acordă asistență medicală ambulatorie; 
-alte autorități și instituții ale administrației publice centrale, inclusiv instituții din sfera apărării şi ordinii publice și siguranței naționale; 
-parteneriate între entități medicale relevante cu entități relevante. 
</t>
  </si>
  <si>
    <t>C. Investiții infrastructura publică a unităților sanitare - serviciilor esențiale pentru afecțiuni complexe: dezvoltarea structurilor integrate de preluare și îngrijire a pacientului critic, prin asigurarea infrastructurii unităților dedicate de îngrijire</t>
  </si>
  <si>
    <t xml:space="preserve">Intervențiile dedicate pacient critic - unități sanitare care tratează pacienți cardiaci critici - extindere/ modernizare/ reabilitare/ dotare 
</t>
  </si>
  <si>
    <t> UAT judet/UAT municipii / UAT orase / UAT comune si/sau alte autoritati structuri ale Admin Publice Locale (pentru unitățile sanitare din subordine care tratează pacienți critici - ex. USTACC etc);
 Ministerul Sănătății și instituțiile/unitățile sanitare aflate în subordinea sau în coordonarea acestora care tratează pacienți critici (ex. USTACC etc);
 Alte ministere cu rețea sanitară proprie, respectiv Academia Română;
 Parteneriate dintre autoritățile și instituțiile publice centrale și locale.</t>
  </si>
  <si>
    <t>Intervențiile dedicate pacient critic -  mari arși -dotare</t>
  </si>
  <si>
    <t> UAT judet/UAT municipii / UAT orase / UAT comune si/sau alte autoritati structuri ale Admin Publice Locale (pentru unitățile sanitare din subordine care tratează pacienți critici -ex. mari arși etc);
 Ministerul Sănătății și instituțiile/unitățile sanitare aflate în subordinea sau în coordonarea acestora care tratează pacienți critici (ex. mari arși etc);
 Parteneriate dintre autoritățile și instituțiile publice centrale și locale.</t>
  </si>
  <si>
    <t>B. Transplant</t>
  </si>
  <si>
    <t>B1) Laboratoare HLA- dotare</t>
  </si>
  <si>
    <t xml:space="preserve"> Ministerul Sănătății/ ANT/ Parteneriat între MS/ ANT/
unități sanitare publice acreditate pentru activități în domeniul transplantului
</t>
  </si>
  <si>
    <t>Servicii de îngrijiri paliative și spitalizări prelungite pentru boli cronice</t>
  </si>
  <si>
    <t> UAT judet/UAT municipii / UAT orase / UAT comune si/sau alte autoritati structuri ale Admin Publice Locale;
 Ministerul Sănătății și alte ministere cu rețea sanitară proprie aflate în subordinea sau în coordonarea acestora;
 Unități sanitare care furnizează servicii de paliație;
 Unități sanitare publice acuți care beneficiază de sprijin în vederea transformării în unități sanitare care furnizează servicii de reabilitare/ recuperare, servicii de paliaţie 
 Alte autorități și instituții publice centrale, inclusiv instituții din sfera apărării şi ordinii publice și siguranței naționale respectiv Academiei Române;
 Parteneriate dintre autoritățile și instituțiile publice centrale și locale.</t>
  </si>
  <si>
    <t>Investiții în infrastructura centrelor de sănătate mintală  - dotare/ extindere/ modernizare/ reabilitare/construcție nouă</t>
  </si>
  <si>
    <t>-Unități sanitare publice de pediatrie cu personalitate juridică 
-Unitățile administrativ-teritoriale, astfel cum sunt definite la art. 5 lit. pp) din Ordonanța de urgență a Guvernului nr. 57/2019, cu modificările și completările ulterioare, care au în coordonare/ subordonare/ autoritate sau dețin în administrare/ proprietate unitățile de la punctul a):
-Primăria Municipiului București, inclusiv prin Administrația Spitalelor și Serviciilor Medicale București și sectoarele Municipiului București, definite conform prevederilor art. 5 lit. pp și mm) din Ordonanța de urgență a Guvernului nr. 57/2019 privind Codul administrativ, cu modificările și completările ulterioare, care au în coordonare/ subordonare/ autoritate sau dețin în administrare/ proprietate unitățile de la punctul a); 
-Ministerul Sănătății, alte autorități și instituții publice centrale, inclusiv autorități și instituții publice centrale din sfera apărării, ordinii publice și siguranței naționale, respectiv a Academiei Române care au în coordonare/ subordonare/ autoritate sau dețin în administrare/ proprietate unitățile de la punctul a);</t>
  </si>
  <si>
    <t>cancer prostata - masuri pentru dezvoltarea capacității personalului</t>
  </si>
  <si>
    <t xml:space="preserve"> Ministerul Sănătății / Institutul Național de Sănătate Publică;
 alte ministere cu rețea sanitară proprie, aflate în subordinea sau în coordonarea acestora;
  UAT judet/UAT municipii / UAT orase / UAT comune si/sau alte autoritati structuri ale Admin Publice Locale;
 unități sanitare publice/alte structuri publice care desfășoară activități medicale de tip ambulatoriu/acordă asistență medicală ambulatorie; 
 alte autorități și instituții ale administrației publice centrale, inclusiv instituții din sfera apărării şi ordinii publice și siguranței naționale; 
 parteneriate între entități medicale relevante cu entități relevante. 
</t>
  </si>
  <si>
    <t>A. Investiții infrastructura publică a structurilor sanitare care au atribuții în prevenirea, controlul, diagnosticul și supravegherea bolilor transmisibile, în controlul și supravegherea infecțiilor asociate actului medical și a celor implicate în sănătatea publică</t>
  </si>
  <si>
    <t>Investiții în laboratoare naționale de referință  INSP/ I. Cantacuzino - extindere/ modernizare/ reabilitare/dotare</t>
  </si>
  <si>
    <t> INSP și centrele regionale de sănătate publică ale INSP
 INCD Medico-Militară „Cantacuzino</t>
  </si>
  <si>
    <t>Investiții în unități sanitare care tratează: pacient critic cu patologie vasculară cerebrală acută -extindere/ modernizare/ reabilitare/ dotare (ex. structuri de imagistică medicală (ex. CT, angiografe, rezonanță magnetică nucleară etc.), laboratoare de analize medicale, rețea gaze medicale, rețea electrică din structurile mari consumatoare de energie, etc.)</t>
  </si>
  <si>
    <t> UAT judet/UAT municipii / UAT orase / UAT comune si/sau alte autoritati structuri ale Admin Publice Locale (pentru unitățile sanitare din subordine care tratează pacienți critici -ex. cu patologie vasculară cerebrală acută, etc);
 Ministerul Sănătății și instituțiile/unitățile sanitare aflate în subordinea sau în coordonarea acestora care tratează pacienți critici (ex. cu patologie vasculară cerebrală acută, etc);
 Alte ministere cu rețea sanitară proprie, respectiv Academia Română;
 Parteneriate dintre autoritățile și instituțiile publice centrale și locale.</t>
  </si>
  <si>
    <t>Intervențiile dedicate pacient critic  - politraumă - extindere/ modernizare/ reabilitare/ dotare</t>
  </si>
  <si>
    <t> UAT judet/UAT municipii / UAT orase / UAT comune si/sau alte autoritati structuri ale Admin Publice Locale (pentru unitățile sanitare din subordine care tratează care tratează pacienți critici -ex. politraumă, etc);
 Ministerul Sănătății și instituțiile/unitățile sanitare aflate în subordinea sau în coordonarea acestora care tratează pacienți critici (ex. politraumă, etc);
 Alte ministere cu rețea sanitară proprie, respectiv Academia Română;
 Parteneriate dintre autoritățile și instituțiile publice centrale și locale.</t>
  </si>
  <si>
    <t>b) Investiții în infrastructura publică a institutelor oncologice -extindere/ reabilitare/modernizare/dotare, inclusiv laboratoare de anatomie patologică - IOCN Cluj-Napoca</t>
  </si>
  <si>
    <t>IOCN</t>
  </si>
  <si>
    <t xml:space="preserve">Servicii de asistență medicală școlară, inclusiv servicii de asistență stomatologică </t>
  </si>
  <si>
    <t xml:space="preserve">Investiții în infrastructura cabinetelor medicale, inclusiv cabinetelor medicale stomatologice organizate în unități de învățământ, dotarea cu unități mobile pentru asigurarea accesului copiilor și tinerilor care urmează o formă de învățământ la servicii de calitate) - unități mobile
</t>
  </si>
  <si>
    <t>-Administrator de grant global (Ministerul Educației, Ministerul Sănătății sau structuri relevante)
-UAT judet/UAT municipii / UAT orase / UAT comune si/sau alte autoritati structuri ale Admin Publice Locale ( inclusiv APL cu atributii in domeniul educatiei la nivel preuniversitar) 
-Agenții, structuri/ alte organisme aflate în subordinea/ coordonarea MEN şi alte organisme publice cu atribuții în domeniul educației şi formării profesionale – de la nivel județean
-Instituții de învățământ publice acreditate din rețeaua școlară națională de nivel preuniversitar
-Parteneriate între entitățile menționate mai sus</t>
  </si>
  <si>
    <t>Investiții în infrastructura dispensarelor TB (care furnizează servicii destinate persoanelor suspecte/ confirmate cu tuberculoză) - dotare/ extindere/ modernizare/ reabilitare/construcție nouă</t>
  </si>
  <si>
    <t>-UAT judet/UAT municipii / UAT orase / UAT comune si/sau alte autoritati structuri ale Admin Publice Locale; 
-Ministerul Sănătății și alte ministere cu rețea sanitară proprie aflate în subordinea sau în coordonarea acestora;
-Unități sanitare publice/ alte structuri publice care desfășoară activități medicale de tip ambulatoriu/ acordă asistență medicală ambulatorie;
-Alte autorități și instituții publice centrale, inclusiv instituții din sfera apărării şi ordinii publice și siguranței naționale respectiv Academiei Române;
-Parteneriate dintre autoritățile și instituțiile publice centrale și locale.</t>
  </si>
  <si>
    <t>Investiții în infrastructura dispensarelor TB (care furnizează servicii destinate persoanelor suspecte/ confirmate cu tuberculoză)  - dotare/ extindere/ modernizare/ reabilitare/construcție nouă</t>
  </si>
  <si>
    <t>screeningul factorilor de risc comuni ai bolilor cronice -dezvoltarea capacității  programului</t>
  </si>
  <si>
    <t xml:space="preserve"> Ministerul Sănătății / Institutul Național de Sănătate Publică;
 alte ministere cu rețea sanitară proprie, aflate în subordinea sau în coordonarea acestora;
 UAT judet/UAT municipii / UAT orase / UAT comune si/sau alte autoritati structuri ale Admin Publice Locale;
 unități sanitare publice/alte structuri publice care desfășoară activități medicale de tip ambulatoriu/acordă asistență medicală ambulatorie; 
 alte autorități și instituții ale administrației publice centrale, inclusiv instituții din sfera apărării şi ordinii publice și siguranței naționale; 
 parteneriate între entități medicale relevante cu entități relevante. </t>
  </si>
  <si>
    <t xml:space="preserve">E. Implementarea de programe de sănătatea reproducerii pentru a crește accesibilitatea la aceste servicii a persoanelor vulnerabile </t>
  </si>
  <si>
    <t>a. dezvoltarea de mecanisme în domeniul sănătății reproducerii si b. formarea personalului implicat în implementarea de programe de sănătatea reproducerii</t>
  </si>
  <si>
    <t xml:space="preserve">• Ministerul Sănătății;
• Institut sau instituție medicală publică, unitate cu personalitate juridică aflată în subordinea Ministerului Sănătății cu competențe în domeniul sănătății reproducerii singure sau un parteneriat.
</t>
  </si>
  <si>
    <t xml:space="preserve">Investiții în infrastructura publică a centrelor de expertiză pentru boli rare/  centrelor regionale de genetică -extindere/ modernizare/ reabilitare/ construire/ dotare
</t>
  </si>
  <si>
    <t>Observatorul national de date</t>
  </si>
  <si>
    <t>Observatorul national de date în sănătate</t>
  </si>
  <si>
    <t> Ministerul Sănătății/ INSP/ parteneriat</t>
  </si>
  <si>
    <r>
      <t xml:space="preserve">Ministerul Sănătății/autorități publice/Universități publice de Medicină și Farmacie/ institutele şi instituţiile medicale) publice) în parteneriat cu actori relevanți (alte autorități publice centrale și locale, universităţi, ONG-uri etc.).
Aplicantul/Liderul de parteneriat trebuie să demonstreze că are competențe în depistarea si diagnosticarea precoce a cancerului de col uterin (condiție de eligibilitate). 
</t>
    </r>
    <r>
      <rPr>
        <i/>
        <sz val="16"/>
        <rFont val="Trebuchet MS"/>
        <family val="2"/>
      </rPr>
      <t xml:space="preserve">NB. Este obligatorie derularea proiectului în parteneriat (element de eligibilitate proiect). </t>
    </r>
  </si>
  <si>
    <r>
      <t>b) Investiții în infrastructura publică a unităților sanitare publice</t>
    </r>
    <r>
      <rPr>
        <u/>
        <sz val="16"/>
        <rFont val="Trebuchet MS"/>
        <family val="2"/>
      </rPr>
      <t xml:space="preserve"> de interes național</t>
    </r>
    <r>
      <rPr>
        <sz val="16"/>
        <rFont val="Trebuchet MS"/>
        <family val="2"/>
      </rPr>
      <t xml:space="preserve"> care diagnostichează și tratează cancere cu localizare specifică</t>
    </r>
    <r>
      <rPr>
        <i/>
        <sz val="16"/>
        <rFont val="Trebuchet MS"/>
        <family val="2"/>
      </rPr>
      <t xml:space="preserve"> (ex. tumori cerebrale, hematooncologice et</t>
    </r>
    <r>
      <rPr>
        <sz val="16"/>
        <rFont val="Trebuchet MS"/>
        <family val="2"/>
      </rPr>
      <t>c.) - extindere/ reabilitare/modernizare/dotare, inclusiv laboratoare de anatomie patologică</t>
    </r>
  </si>
  <si>
    <r>
      <t>Unități sanitare publice de interes național care diagnostichează și tratează cancere cu localizare specifică</t>
    </r>
    <r>
      <rPr>
        <i/>
        <sz val="16"/>
        <rFont val="Trebuchet MS"/>
        <family val="2"/>
      </rPr>
      <t xml:space="preserve"> (ex. tumori cerebrale, hematooncologice etc.)</t>
    </r>
  </si>
  <si>
    <r>
      <t xml:space="preserve">Investiții în infrastructura unităților sanitare care furnizează servicii de paliație/ în infrastructura publică a unităților sanitare acuți în vederea transformării acestora în unităţi sanitare care furnizează  </t>
    </r>
    <r>
      <rPr>
        <b/>
        <sz val="16"/>
        <rFont val="Trebuchet MS"/>
        <family val="2"/>
      </rPr>
      <t>servicii de paliaţie</t>
    </r>
    <r>
      <rPr>
        <sz val="16"/>
        <rFont val="Trebuchet MS"/>
        <family val="2"/>
      </rPr>
      <t xml:space="preserve"> - dotare/ extindere/ modernizare/ reabilitare/ construire</t>
    </r>
  </si>
  <si>
    <r>
      <t xml:space="preserve">Investiții în infrastructura unităților sanitare care furnizează servicii de paliație/ în infrastructura publică a unităților sanitare acuți în vederea transformării acestora în unităţi sanitare care furnizează  </t>
    </r>
    <r>
      <rPr>
        <b/>
        <sz val="16"/>
        <rFont val="Trebuchet MS"/>
        <family val="2"/>
      </rPr>
      <t>servicii de paliaţie</t>
    </r>
    <r>
      <rPr>
        <sz val="16"/>
        <rFont val="Trebuchet MS"/>
        <family val="2"/>
      </rPr>
      <t xml:space="preserve"> -dotare/ extindere/ modernizare/ reabilitare/ construire</t>
    </r>
  </si>
  <si>
    <t>OP 3, RSO 3.2</t>
  </si>
  <si>
    <t>Regiunea Vest, județele Arad, Caraș-Severin, Hunedoara și Timiș</t>
  </si>
  <si>
    <t>Regiunea Vest, județul Arad</t>
  </si>
  <si>
    <t>Regiunea Vest, județul Caraș-Severin</t>
  </si>
  <si>
    <t>Regiunea Vest, județul Hunedoara</t>
  </si>
  <si>
    <t>Regiunea Vest, județul Timiș</t>
  </si>
  <si>
    <t>OP 4, RSO 4.2</t>
  </si>
  <si>
    <t>Spații publice</t>
  </si>
  <si>
    <t>Creșterea accesului populației la spații publice atractive și de calitate și redarea acestora către cetățeni, prin transformarea și reinventarea spațiului public din zonele dens populate din intravilanul localităților urbane, într-o abordare integrată.</t>
  </si>
  <si>
    <t>OP 5, RSO 5.1</t>
  </si>
  <si>
    <t>unitățile administrativ teritoriale municipiu reședință de județ și municipiile din Regiunea Vest, exceptând municipiile din ITI Valea Jiului</t>
  </si>
  <si>
    <t>unitățile administrativ teritoriale oraș din județul Arad</t>
  </si>
  <si>
    <t>unitățile administrativ teritoriale oraș din județul Caraș-Severin</t>
  </si>
  <si>
    <t>unitățile administrativ teritoriale oraș din județul Timiș</t>
  </si>
  <si>
    <t>New European Bauhaus - Pacte de integritate</t>
  </si>
  <si>
    <t>unitățile administrativ teritoriale municipiu reședință de județ</t>
  </si>
  <si>
    <t>Octombrie 2024</t>
  </si>
  <si>
    <t>Noiembrie 2024</t>
  </si>
  <si>
    <t>Digitalizare IMM</t>
  </si>
  <si>
    <t>Valorificarea avantajelor digitalizării în beneficiul cetățenilor și al companiilor</t>
  </si>
  <si>
    <t>OP 1, RSO 1.2</t>
  </si>
  <si>
    <t>IMM-urile din Regiunea Vest</t>
  </si>
  <si>
    <t>Decembrie 2024</t>
  </si>
  <si>
    <t>Grădinițe - UAT municipii</t>
  </si>
  <si>
    <t xml:space="preserve">Îmbunătățirea accesului la servicii favorabile incluziunii și de calitate în educație, formare și învățare pe tot parcursul vieții prin dezvoltarea infrastructurii accesibile, inclusiv prin promovarea rezilienței pentru educația și formarea la distanță și online </t>
  </si>
  <si>
    <t>Mai 2025</t>
  </si>
  <si>
    <t>Grădinițe - UAT orașe AR</t>
  </si>
  <si>
    <t>Grădinițe - UAT orașe CS</t>
  </si>
  <si>
    <t>Grădinițe - UAT orașe HD</t>
  </si>
  <si>
    <t>unitățile administrativ teritoriale oraș din județul Hunedoara, exceptând orașele din ITI Valea Jiului</t>
  </si>
  <si>
    <t>Grădinițe - UAT orașe TM</t>
  </si>
  <si>
    <t>Grădinițe - UAT ITI Valea Jiului</t>
  </si>
  <si>
    <t>unitățile administrativ teritoriale municipiu și oraș din ITI Valea Jiului;</t>
  </si>
  <si>
    <t>Grădinițe - UAT mediu rural</t>
  </si>
  <si>
    <t>unitățile administrativ teritoriale comună din județele Arad, Caraș-Severin, Hunedoara și Timiș</t>
  </si>
  <si>
    <t>New European Bauhaus - Proiecte pilot</t>
  </si>
  <si>
    <t>Septembrie 2025</t>
  </si>
  <si>
    <t>Cultură</t>
  </si>
  <si>
    <t>Infrastructuri culturale publice</t>
  </si>
  <si>
    <t>Dezvoltare urbană integrată</t>
  </si>
  <si>
    <t>unitățile administrativ teritoriale municipiu reședință de județ; parteneriatele între unitățile administrativ teritoriale municipiu reședință de județ și alți actori publici relevanți pentru proiect</t>
  </si>
  <si>
    <t>Școli și Licee - UAT municipii</t>
  </si>
  <si>
    <t>Iunie 2025</t>
  </si>
  <si>
    <t>Școli și Licee - UAT orașe AR</t>
  </si>
  <si>
    <t>Școli și Licee - UAT orașe CS</t>
  </si>
  <si>
    <t>Școli și Licee - UAT orașe HD</t>
  </si>
  <si>
    <t>Școli și Licee - UAT orașe TM</t>
  </si>
  <si>
    <t>Școli și Licee - UAT ITI Valea Jiului</t>
  </si>
  <si>
    <t>Școli și Licee - UAT mediu rural</t>
  </si>
  <si>
    <t>Tabere școlare</t>
  </si>
  <si>
    <t>Educație incluzivă</t>
  </si>
  <si>
    <t>OP 4, RSO 4.6</t>
  </si>
  <si>
    <t>unitățile administrativ teritoriale: județ, individual sau în parteneriat cu alte unități administrativ teritoriale; instituțiile publice locale și naționale</t>
  </si>
  <si>
    <t>Patrimoniu cultural</t>
  </si>
  <si>
    <t xml:space="preserve">Construirea, modernizarea, amenajarea obiectivelor de infrastructură culturală publică </t>
  </si>
  <si>
    <t>unitățile administrativ teritoriale: județ, municipiu, oraș; 
UAT-urile în calitate de lider de proiect în parteneriat cu instituții publice, unități de cult, ONG-uri</t>
  </si>
  <si>
    <t>Decongestionare trafic</t>
  </si>
  <si>
    <t>Dezvoltarea și ameliorarea unei
mobilități naționale, regionale și locale
sustenabile, reziliente la schimbările
climatice, inteligente și intermodale,
inclusiv îmbunătățirea accesului la
TEN-T și a mobilității transfrontaliere</t>
  </si>
  <si>
    <t>unitățile administrativ teritoriale municipiu reședință de județ, individual sau în parteneriat cu alte unități administrativ teritoriale</t>
  </si>
  <si>
    <t>Capital uman pentru piața muncii</t>
  </si>
  <si>
    <t>ESO4.1</t>
  </si>
  <si>
    <t>LDR</t>
  </si>
  <si>
    <t>LDR+MDR</t>
  </si>
  <si>
    <t>non-competitiv</t>
  </si>
  <si>
    <t xml:space="preserve">Activarea potențialului antreprenorial al tinerilor </t>
  </si>
  <si>
    <t xml:space="preserve">2.a.3. Activarea potențialului antreprenorial al tinerilor </t>
  </si>
  <si>
    <t>MEAT</t>
  </si>
  <si>
    <t>10/2024</t>
  </si>
  <si>
    <t>12/2024</t>
  </si>
  <si>
    <t>Dezvoltarea unor instrumente și structuri colaborative/ participative privind antreprenoriatul, inclusiv antreprenoriatul social</t>
  </si>
  <si>
    <t>4.a.1.Dezvoltarea unor instrumente și structuri colaborative/ participative</t>
  </si>
  <si>
    <t>MMSS in parteneriat cu actori relevanti in domeniul economiei sociale</t>
  </si>
  <si>
    <t>11/2024</t>
  </si>
  <si>
    <t>Sprijin pentru dezvoltarea antreprenoriatului în rândul persoanelor aparținând grupului țintă</t>
  </si>
  <si>
    <t>4.a.2.Sprijin pentru dezvoltarea antreprenoriatului în rândul persoanelor aparținând grupului țintă.</t>
  </si>
  <si>
    <t>Educatie</t>
  </si>
  <si>
    <t>ESO4.6</t>
  </si>
  <si>
    <t>Îmbunătățirea accesului și a participării la educație a copiilor cu dizabilități și/sau cerințe educaționale speciale (CES), inclusiv la activități sportive și culturale adaptate prin dezvoltarea unor resurse suport</t>
  </si>
  <si>
    <t>6.f.3. Îmbunătățirea accesului și a participării la educație a copiilor cu dizabilități și/sau cerințe educaționale speciale (CES), inclusiv la activități sportive și culturale adaptate prin dezvoltarea unor resurse suport</t>
  </si>
  <si>
    <t>Ministerul Educației/ISJ/Instituții de învățământ preuniversitar din rețeaua națională publică sau privată/Furnizori publici si privați autorizati pentru servicii de consiliere/logopedie/consiliere psihologica, etc./APL</t>
  </si>
  <si>
    <t>03/2025</t>
  </si>
  <si>
    <t>Unitatea Executivă pentru Finanțarea Învățământului Superior, a Cercetării, Dezvoltării și Inovării (UEFISCDI) / Ministerul Educatiei</t>
  </si>
  <si>
    <t>Măsuri de sprijin pentru îmbunătățirea accesului și a participării la educație a copiilor provenind din comunități marginalizate, precum roma</t>
  </si>
  <si>
    <t>6.j.1 Măsuri de sprijin pentru îmbunătățirea accesului și a participării la educație a copiilor provenind din comunități marginalizate, precum roma</t>
  </si>
  <si>
    <t>ESO4.10</t>
  </si>
  <si>
    <t xml:space="preserve">Ministerul Educației/ISJ/Instituții de învățământ preuniversitar din rețeaua națională publică sau privată/Furnizori publici si privați autorizati pentru servicii de consiliere/logopedie/consiliere psihologica, etc./UAT judet/UAT municipii / UAT orase / UAT comune </t>
  </si>
  <si>
    <t>Asigurarea calității educației pentru toți, în corelație cu dinamica pieței muncii și societății</t>
  </si>
  <si>
    <t>7.e.1. Realizarea unui mecanism eficient de recunoaștere a rezultatelor învățării dobândite în contexte non-formale și informale în învățământul preuniversitar și terțiar, pentru o mai bună integrare pe piața muncii. Definirea pentru sistemul de învățământul preuniversitar al unui nucleu al competențelor/standardelor de evaluare pe niveluri, în baza curriculumului național în vigoare. Elaborarea probelor de evaluare standardizată</t>
  </si>
  <si>
    <t>ESO4.5</t>
  </si>
  <si>
    <t xml:space="preserve">ARACIP </t>
  </si>
  <si>
    <t>02/2025</t>
  </si>
  <si>
    <t>Practici transformaționale în consiliere școlară si orientare profesională</t>
  </si>
  <si>
    <t>7.e.2.Facilitarea accesului informat și a participării active la programe de educație, în acord cu interesele și competențele elevilor/studenților, cât și cu nevoile pieței muncii</t>
  </si>
  <si>
    <t>Ministerul Educației</t>
  </si>
  <si>
    <t>01/2025</t>
  </si>
  <si>
    <t>Flexibilizarea și diversificarea oportunităților de formare și dezvoltare a competențelor cheie ale elevilor</t>
  </si>
  <si>
    <t>7.e.3 Facilitarea accesului informat și a participării active la programe de educație, în acord cu interesele și competențele elevilor/studenților, cât și cu nevoile pieței muncii</t>
  </si>
  <si>
    <t>LEADERSHIP UNIVERSITAR PENTRU TRANSFER DE CUNOAȘTERE ȘI TEHNOLOGIE (LEADERSHIP TT)</t>
  </si>
  <si>
    <t>7.e.5. Promovarea dezvoltării programelor de studii terțiare de înaltă calitate, flexibile și corelate cu cerințele pieței muncii</t>
  </si>
  <si>
    <t xml:space="preserve">Sprijinirea mobilității transnaționale de tip Erasmus+ </t>
  </si>
  <si>
    <t>7.e.7.Sprijinirea mobilității transnaționale de tip Erasmus+</t>
  </si>
  <si>
    <t xml:space="preserve"> Institutii de invatamant acreditate</t>
  </si>
  <si>
    <t>Dezvoltarea sistemului de asigurare a calității în formarea profesională a adulților</t>
  </si>
  <si>
    <t>9.e.1.  Dezvoltarea sistemului de asigurare a calității în formarea profesională a adulților
•	dezvoltarea și implementarea sistemelor interne de asigurare a calității de către furnizorii de formare profesională a adulților autorizați
•	dezvoltarea/îmbunătățirea capacității de monitorizare și raportare a datelor privind formarea profesională a adulților
•	formarea specialiștilor pentru asigurarea calității în formarea profesională a adulților
•	îmbunătățirea programelor de formare și a instrumentelor de evaluare, inclusiv dezvoltarea de noi instrumente de evaluare</t>
  </si>
  <si>
    <t xml:space="preserve">MMSS </t>
  </si>
  <si>
    <t>Dezvoltarea capacității Comisiilor județene pentru autorizarea furnizorilor de formare profesională (intervenție strategică)</t>
  </si>
  <si>
    <t>9.e.2. Dezvoltarea capacității Comisiilor județene pentru autorizarea furnizorilor de formare profesională (intervenție strategică)</t>
  </si>
  <si>
    <t>MMSS</t>
  </si>
  <si>
    <t>ESO4.7</t>
  </si>
  <si>
    <t xml:space="preserve">Sprijinirea sportivilor aflați la final de carieră pentru dobândirea de competențe în vederea reintegrării pe piața muncii </t>
  </si>
  <si>
    <t xml:space="preserve">9.g.8. Sprijinirea sportivilor aflați la final de carieră pentru dobândirea de competențe în vederea reintegrării pe piața muncii </t>
  </si>
  <si>
    <t>Federatiile sportive afiliate COSR/Ministerul Tineretului si Sportului</t>
  </si>
  <si>
    <t xml:space="preserve">Actualizare/revizuire/dezvoltare de noi standarde ocupaționale /calificări profesionale conform noilor cerințe ale pieței muncii - intervenție strategică </t>
  </si>
  <si>
    <t xml:space="preserve">9.e.4. Actualizare/revizuire/dezvoltare de noi standarde ocupaționale /calificări profesionale conform noilor cerințe ale pieței muncii - intervenție strategică </t>
  </si>
  <si>
    <t>MMSS/ME_ANC/Comitetele sectoriale</t>
  </si>
  <si>
    <t>Combaterea sărăciei</t>
  </si>
  <si>
    <t>ESO4.11</t>
  </si>
  <si>
    <t xml:space="preserve">FSE +(K) + FEDR d (iii) </t>
  </si>
  <si>
    <t>ESO4.11+RSO4.3</t>
  </si>
  <si>
    <t>FEDR+FSE+</t>
  </si>
  <si>
    <t>Dezvoltarea de servicii specializate pentru copii cu tulburări de comportament)</t>
  </si>
  <si>
    <t>Furnizori de servicii sociale singuri sau in parteneriat cu autorități publice cu atribuții în domeniu.</t>
  </si>
  <si>
    <t>FSE +(K)</t>
  </si>
  <si>
    <t>Angajarea și menținerea persoanelor cu dizabilități pe piața muncii</t>
  </si>
  <si>
    <t>Antreprenoriat</t>
  </si>
  <si>
    <t xml:space="preserve">ESO4.8. </t>
  </si>
  <si>
    <t xml:space="preserve">ANPDPD singur sau in parteneriat cu entitati relevante </t>
  </si>
  <si>
    <t>Angajarea și menținerea persoanelor cu dizabilități pe piața muncii (proiect pilot)</t>
  </si>
  <si>
    <t>Angajare</t>
  </si>
  <si>
    <t>ANPDPD</t>
  </si>
  <si>
    <t>Dezvoltarea de servicii de îngrijire și suport de calitate pentru persoanele cu dizabilități și îngrijitorii acestora, în centrele respiro</t>
  </si>
  <si>
    <t>(k) îmbunătățirea accesului egal și în timp util la servicii de calitate, sustenabile și la prețuri abordabile, inclusiv la servicii care promovează accesul la locuințe și la îngrijire centrată pe individ, inclusiv asistență medicală; modernizarea sistemelor de protecție socială, inclusiv promovarea accesului la protecție socială, punând un accent deosebit pe copii și grupurile defavorizate; îmbunătățirea accesibilității, inclusiv pentru persoanele cu handicap, a eficacității și a rezilienței sistemelor de sănătate și a serviciilor de îngrijire pe termen lung; (masura 7.6 -Dezvoltarea de servicii de îngrijire și suport de calitate pentru persoanele cu dizabilități și îngrijitorii acestora, în centrele respiro )</t>
  </si>
  <si>
    <t xml:space="preserve">furnizorii de servicii sociale acreditați în parteneriat cu UAT judet/UAT municipii / UAT orase / UAT comune </t>
  </si>
  <si>
    <t>04/2025</t>
  </si>
  <si>
    <t xml:space="preserve">Masura 8.2 Servicii de sprijin și reabilitare pentru reintegrarea socială a persoanelor care se confruntă cu dependența de droguri sau alcool  </t>
  </si>
  <si>
    <t>ANA, MMSS, MS, ME</t>
  </si>
  <si>
    <t>Implementarea SDL  - Dezvoltare locală plasată sub responsabilitatea comunității  (DLRC Urban)</t>
  </si>
  <si>
    <t>Implementarea SDL urilor selectate - componenta hard (FEDR OS d și e)</t>
  </si>
  <si>
    <t>RSO4.2+RSO4.3</t>
  </si>
  <si>
    <t>Beneficiari selectati de catre GAL (APL/angajatori)</t>
  </si>
  <si>
    <t>Implementarea SDL urilor selectate - componenta soft (FSE+ - OS: j; k; f; e; d)</t>
  </si>
  <si>
    <t>ESO4.6+ESO4.10+ESO4.11</t>
  </si>
  <si>
    <t>Beneficiari selectati de catre GAL (Furnizori servicii sociale/medicale/formare/educatie etc.)</t>
  </si>
  <si>
    <t>Dezvoltare locală plasată sub responsabilitatea comunității  (DLRC Rural)</t>
  </si>
  <si>
    <t>FSE (l) de promovare a integrării sociale a persoanelor expuse riscului de sărăcie sau de excluziune socială, inclusiv a persoanelor celor mai defavorizate și a copiilor</t>
  </si>
  <si>
    <t>ESO4.12</t>
  </si>
  <si>
    <t>Beneficiari selectati de catre GAL RURAL (Furnizori servicii sociale/medicale/Furnizori de FPC/educatie etc.)</t>
  </si>
  <si>
    <t>Creșterea accesului profesioniștilor la programul de formare continuă</t>
  </si>
  <si>
    <t>ANDPCA singură sau în parteneriat cu MFTES/ structurile relevante.</t>
  </si>
  <si>
    <t>Formarea profesională a specialiștilor care lucrează cu grupuri vulnerabile</t>
  </si>
  <si>
    <t>furnizorii de servicii în parteneriat cu MMPS și/sau structurile relevante.</t>
  </si>
  <si>
    <t xml:space="preserve">Inovarea socială </t>
  </si>
  <si>
    <t xml:space="preserve">platformă pentru integrarea pe piața muncii a persoanelor cu dizabilități, în baza principiilor de egalitate de șanse, nediscriminare, participare activă și incluziune socială, cu obiectivul de a valorifica sfera digitalizării și tehnologiilor asistive. Clusterul va angrena într-un proces de co-creație și design reprezentanți ai organizațiilor din mediul privat, unităților protejate autorizate, întreprinderilor sociale, mediului academic şi de cercetare, mediului asociativ și public, pentru creșterea angajabilității persoanelor cu dizabilități </t>
  </si>
  <si>
    <t>ESO4.8</t>
  </si>
  <si>
    <t>Eficiență energetică</t>
  </si>
  <si>
    <t>311.B - Creșterea eficienței energetice în regiune ca parte a investițiilor în sectorul locuințelor - instrumente financiare</t>
  </si>
  <si>
    <t>Creșterea eficienței energetice în regiune ca parte a investițiilor în sectorul locuințelor</t>
  </si>
  <si>
    <t>Banca Europeană de Investiții (BEI)</t>
  </si>
  <si>
    <t>instrumente financiare</t>
  </si>
  <si>
    <t xml:space="preserve">Programul Dezvoltare Durabila </t>
  </si>
  <si>
    <t>MIPE - AM PDD</t>
  </si>
  <si>
    <t>FC</t>
  </si>
  <si>
    <t xml:space="preserve">Economie circulară, P1, act 1.3 </t>
  </si>
  <si>
    <t>ADI prin Consiliile Județene/Primăria Municipiului Bucureşti/primăriile de sector/MMAP (inclusiv în parteneriat cu alți actori din sector)</t>
  </si>
  <si>
    <t>PDD Îmbunătățirea modului de gestionare a deșeurilor municipale în vedere asigurării tranziției spre economia circulară
Proiecte NOI</t>
  </si>
  <si>
    <t>Îmbunătățirea modului de gestionare a deșeurilor municipale în vedere asigurării tranziției spre economia circulara</t>
  </si>
  <si>
    <t>octombrie 2024</t>
  </si>
  <si>
    <t>decembrie 2025</t>
  </si>
  <si>
    <t>Economie circulară, P1, act 1.3</t>
  </si>
  <si>
    <t>PDD 	Investiții individuale suplimentare pentru închiderea și reabilitarea depozitelor de deșeuri municipale neconforme
 Proiecte  NOI</t>
  </si>
  <si>
    <t xml:space="preserve">	Investiții individuale suplimentare pentru închiderea și reabilitarea depozitelor de deșeuri municipale neconforme</t>
  </si>
  <si>
    <t xml:space="preserve">AFM/UAT/AFM în parteneriat cu UAT </t>
  </si>
  <si>
    <t>PDD Consolidarea capacității instituționale a ANRSC 
proiecte NOI /AT</t>
  </si>
  <si>
    <t>Consolidarea capacitati</t>
  </si>
  <si>
    <t>ANRSC pentru dezvoltarea capacității de reglementare a politicii tarifare la nivel național</t>
  </si>
  <si>
    <t>**</t>
  </si>
  <si>
    <t>PDD Pregătirea portofoliului de 
 proiecte deseuri - proiecte NOI /  AT</t>
  </si>
  <si>
    <t>Pregatirea portofoliului de proiecte aferent perioadei 2021-2027 și post 2027</t>
  </si>
  <si>
    <t>Calitatea aerului, P2, act 2.2</t>
  </si>
  <si>
    <t xml:space="preserve">Finanțare operaţiuni pentru dotarea Rețeaua Națională de Monitorizare a Calității Aerului cu echipamente noi (calitate aer) </t>
  </si>
  <si>
    <t>PDD Finanțarea operaţiunilor pentru dotarea RNMCA cu echipamente noi (calitate aer)  PROIECTE NOI</t>
  </si>
  <si>
    <t>MMAP</t>
  </si>
  <si>
    <t>noiembrie 2024</t>
  </si>
  <si>
    <t>Managementul riscurilor și dezastrelor, P3, act 3.2</t>
  </si>
  <si>
    <t>măsuri de intervenție pentru imbunătățirea sistemului de răspuns la risc</t>
  </si>
  <si>
    <t>MAI/IGSU și structurile cu atribuţii în managementul situaţiilor de urgenţă şi asigurarea funcţiilor de sprijin, STS</t>
  </si>
  <si>
    <t>PDD Finanțarea măsurilor de intervenție pentru imbunătățirea sistemului de răspuns la risc
Proiecte NOI</t>
  </si>
  <si>
    <t xml:space="preserve">  iunie2025</t>
  </si>
  <si>
    <t>Regiunea Sud-Muntenia</t>
  </si>
  <si>
    <t xml:space="preserve">Energie si eficienta energetica </t>
  </si>
  <si>
    <t xml:space="preserve">Educatie </t>
  </si>
  <si>
    <t>Valorificarea avantajelor digitalizării, în beneficiul cetățenilor, al organizațiilor de cercetare și al autorităților publice, prin investiții în dezvoltarea infrastructurii, serviciilor și echipamentelor IT relevante și necesare</t>
  </si>
  <si>
    <t>O.S 1.2 - Valorificarea avantajelor digitalizării, în beneficiul cetățenilor, al companiilor, al organizațiilor de cercetare și al autorităților publice</t>
  </si>
  <si>
    <t xml:space="preserve">OP 1, O.S 1.2 </t>
  </si>
  <si>
    <t>• Autorități și instituții  publice locale
•Autorități și instituții  publice centrale
• Parteneriate între entitățile de mai sus</t>
  </si>
  <si>
    <t>1 noiembrie 2024</t>
  </si>
  <si>
    <t>30 aprilie 2025</t>
  </si>
  <si>
    <t>Competente</t>
  </si>
  <si>
    <t>Dezvoltarea competențelor în domeniile de specializare inteligentă tranziție industrială și antreprenoriat</t>
  </si>
  <si>
    <t>O.S. 1.4 -Dezvoltarea competențelor pentru specializare inteligentă, tranziție industrială și antreprenoriat</t>
  </si>
  <si>
    <t>OP 1, O.S. 1.4</t>
  </si>
  <si>
    <t>• IMM 
• Universități publice și organizații publice de CDI
• Coordonator RIS 3 (ADR Sud-Muntenia)</t>
  </si>
  <si>
    <t>mai 2025</t>
  </si>
  <si>
    <t>Biodiversitate</t>
  </si>
  <si>
    <t>P1 (Gorj) - Investiții pentru dezvoltarea microîntreprinderilor (1.B)</t>
  </si>
  <si>
    <t>Sprijin de până la 300.000 EUR pentru creșterea durabilă și crearea de locuri de muncă în Județul Gorj</t>
  </si>
  <si>
    <t>OS FTJ</t>
  </si>
  <si>
    <t>RO412-Gorj</t>
  </si>
  <si>
    <t>FTJ</t>
  </si>
  <si>
    <t>microîntreprindere</t>
  </si>
  <si>
    <t>Apel competitiv, cu depunere la termen</t>
  </si>
  <si>
    <t>P1 (Gorj) -  Sprijin pentru infrastructura de afaceri  (1.D)</t>
  </si>
  <si>
    <t>Investiții pentru dezvoltarea infrastructurii de afaceri pentru IMM-uri care sprijină creșterea durabilă și crearea de locuri de muncă în Județul Gorj</t>
  </si>
  <si>
    <t>IMM/parteneriat cu instituții de învățământ sperior, UAT-uri (județ, municipii, orașe, comune)</t>
  </si>
  <si>
    <t>Apel necompetitiv, cu termen limită de depunere</t>
  </si>
  <si>
    <t>Mediu</t>
  </si>
  <si>
    <t>P1 (Gorj) - Sprijin pentru remedierea sau decontaminarea și reconversia siturilor contaminate sau a unor imobile industriale dezafectate (4.A)</t>
  </si>
  <si>
    <t xml:space="preserve">Reducerea poluării și generarea de locuri de muncă durabile prin reintroducerea în circuitul economico-socio-cultural a siturilor dezafectate rezultate din declinul și/sau transformarea unor sectoare economice sau prin valorificarea acestora pentru infrastructuri verzi. </t>
  </si>
  <si>
    <t>UAT-uri (județ, municipii, orașe, comune)/IMM/întreprinderi mari</t>
  </si>
  <si>
    <t>RO423-Hunedoara, 
incl. alocare distinctă pentru ITI Valea Jiului, conform ghidului solicitantului</t>
  </si>
  <si>
    <t>P2 (Hunedoara) -  Sprijin pentru infrastructura de afaceri  (1.D)</t>
  </si>
  <si>
    <t>Investiții pentru dezvoltarea infrastructurii de afaceri pentru IMM-uri care sprijină creșterea durabilă și crearea de locuri de muncă în Județul Hunedoara</t>
  </si>
  <si>
    <t xml:space="preserve">RO411-Dolj </t>
  </si>
  <si>
    <t>P3 (Dolj)  -  Sprijin pentru infrastructura de afaceri  (1.D)</t>
  </si>
  <si>
    <t>Investiții pentru dezvoltarea infrastructurii de afaceri pentru IMM-uri care sprijină creșterea durabilă și crearea de locuri de muncă în Județul Dolj</t>
  </si>
  <si>
    <t>RO224-Galați</t>
  </si>
  <si>
    <t>P4 (Galati) -  Sprijin pentru infrastructura de afaceri  (1.D)</t>
  </si>
  <si>
    <t>Investiții pentru dezvoltarea infrastructurii de afaceri pentru IMM-uri care sprijină creșterea durabilă și crearea de locuri de muncă în Județul Galati</t>
  </si>
  <si>
    <t>RO316-Prahova</t>
  </si>
  <si>
    <t>P5 (Prahova) -  Sprijin pentru infrastructura de afaceri  (1.D)</t>
  </si>
  <si>
    <t>Investiții pentru dezvoltarea infrastructurii de afaceri pentru IMM-uri care sprijină creșterea durabilă și crearea de locuri de muncă în Județul Prahova</t>
  </si>
  <si>
    <t>RO125-Mureș</t>
  </si>
  <si>
    <t>P6 (Mures) -  Sprijin pentru infrastructura de afaceri  (1.D)</t>
  </si>
  <si>
    <t>Investiții pentru dezvoltarea infrastructurii de afaceri pentru IMM-uri care sprijină creșterea durabilă și crearea de locuri de muncă în Județul Mures</t>
  </si>
  <si>
    <t xml:space="preserve">ADR Sud-Est - AM PR Sud-Est </t>
  </si>
  <si>
    <t>Sprijinirea eficientei energetice in cladiri rezidențiale din ITI Delta Dunarii (2.1 A)</t>
  </si>
  <si>
    <t>OS 2.1 Promovarea măsurilor de eficiență energetică și reducerea emisiilor de gaze cu efect de seră
Sprijinirea eficientei energetice in cladiri rezidențiale</t>
  </si>
  <si>
    <t>UAT municipii, 
UAT orașe, UAT Comune</t>
  </si>
  <si>
    <t>Sprijinirea eficientei energetice in cladiri publice, inclusiv a celor cu statut de monument istoric in  ITI Delta Dunarii (2.1 B)</t>
  </si>
  <si>
    <t>OS 2.1  Promovarea măsurilor de eficiență energetică și reducerea emisiilor de gaze cu efect de seră
Sprijinirea eficientei energetice in cladiri publice, inclusiv a celor cu statut de monument istoric</t>
  </si>
  <si>
    <t>UAT județ, UAT municipii, UAT orașe, UAT comune, Autorități publice centrale și structuri ale acesteia</t>
  </si>
  <si>
    <t>Consolidarea clădirilor din ITI Delta Dunarii, aflate în risc seismic major (2.2)</t>
  </si>
  <si>
    <t>OS 2.4 Promovarea adaptarii la schimbările climatice, a prevenirii riscurilor de dezastre si a rezilienței, ținând seama de abordările ecosistemice
Consolidarea clădirilor din ITI delta Dunarii, aflate în risc seismic major</t>
  </si>
  <si>
    <t>UAT județ, UAT municipii, UAT orașe, UAT comune, Autorități publice centrale și institutii publice aferente acestora, Instituții de învățământ de stat</t>
  </si>
  <si>
    <t xml:space="preserve">Managementul riscurilor și dezastrelor </t>
  </si>
  <si>
    <t>Dezvoltarea de perdele forestiere de-a lungul drumurilor județene (2.3)</t>
  </si>
  <si>
    <t>OS 2.4 Promovarea adaptarii la schimbările climatice, a prevenirii riscurilor de dezastre si a rezilienței, ținând seama de abordările ecosistemice
Dezvoltarea de perdele forestiere de-a lungul drumurilor județene</t>
  </si>
  <si>
    <t>UAT județ, parteneriate</t>
  </si>
  <si>
    <t>Sprijin pentru dezvoltarea infrastructurii verzi in municipii resedinta de judet (2.4)</t>
  </si>
  <si>
    <t>OS 2.7 Intensificarea acțiunilor de protecției și conservare a naturii, a biodiversității și a infrastructurii verzi, inclusiv în zonele urbane, precum și reducerea tuturor formelor de poluare
Sprijin pentru dezvoltarea infrastructurii verzi in municipii</t>
  </si>
  <si>
    <t xml:space="preserve">UAT municipii reședință de județ </t>
  </si>
  <si>
    <t>Sprijin pentru dezvoltarea infrastructurii verzi in municipii (2.4)</t>
  </si>
  <si>
    <t>Sprijin pentru dezvoltarea infrastructurii verzi in orase (2.4)</t>
  </si>
  <si>
    <t>OS 2.7 Intensificarea acțiunilor de protecției și conservare a naturii, a biodiversității și a infrastructurii verzi, inclusiv în zonele urbane, precum și reducerea tuturor formelor de poluare
Sprijin pentru dezvoltarea infrastructurii verzi in orase</t>
  </si>
  <si>
    <t>Sprijinirea dezvoltarii infrastructurii educationale - invatamantul prescolar, in   ITI Delta Dunarii (5.1)</t>
  </si>
  <si>
    <t xml:space="preserve">OS 4.2 Îmbunătățirea accesului la servicii și favorabile incluziunii și de calitate în educație, formare și învățare pe tot parcursul vieții prin dezvoltarea infrastructurii accesibile, inclusiv prin promovarea rezilienței pentru educația și formarea la distanță și online </t>
  </si>
  <si>
    <t>UAT Municipiul Tulcea, UAT orașe, UAT comune din ITI DD, parteneriate</t>
  </si>
  <si>
    <t xml:space="preserve">Programul Regional Sud-Est  </t>
  </si>
  <si>
    <t xml:space="preserve">ADR Bucuresti Ilfov - AM PR Bucuresti ilfov </t>
  </si>
  <si>
    <t>Îmbunătățirea accesului la servicii și favorabile incluziunii și de calitate în educație, formare și învățare pe tot parcursul
vieții prin dezvoltarea infrastructurii accesibile, inclusiv prin promovarea rezilienței pentru educația și formarea la distanță și online</t>
  </si>
  <si>
    <t>UAT Bucuresti, Sectoare, UAT orase, UAT comune, parteneriate UAT/institutii publice</t>
  </si>
  <si>
    <t>6.3 Infrastructura educationala locala- infrastructura sc tehnica si profesionala</t>
  </si>
  <si>
    <t>22/11/2024</t>
  </si>
  <si>
    <t>20/12/2024</t>
  </si>
  <si>
    <t xml:space="preserve">25 APELURI </t>
  </si>
  <si>
    <t>4 APELURI</t>
  </si>
  <si>
    <t>1 APEL</t>
  </si>
  <si>
    <t xml:space="preserve">11 APELURI </t>
  </si>
  <si>
    <t>21 APELURI</t>
  </si>
  <si>
    <t xml:space="preserve">5 APELURI </t>
  </si>
  <si>
    <t xml:space="preserve">14 APELURI </t>
  </si>
  <si>
    <t xml:space="preserve">6 APELURI </t>
  </si>
  <si>
    <t>2 APELURI</t>
  </si>
  <si>
    <t>8 APELURI</t>
  </si>
  <si>
    <t xml:space="preserve">Dezvoltarea capacităților private de CDI </t>
  </si>
  <si>
    <t>Susținerea proiectelor de CDI în companii și cooperarea între companii, în special între cele mari și IMM, mai ales pentru valorificarea ecosistemelor industriale
și a lanțurilor valorice existente și avansul lor spre cooperare pentru cercetare și inovare</t>
  </si>
  <si>
    <t xml:space="preserve">IMM (inclusiv microintreprinderi), parteneriate intre IMM si intreprinderi mari/universitati/entitati de CDI
</t>
  </si>
  <si>
    <t>30.10.2024</t>
  </si>
  <si>
    <t>31.03.2025</t>
  </si>
  <si>
    <t>Regiunea Centru</t>
  </si>
  <si>
    <t>6.4 Infrastructura educationala pentru invatamant superior - Universitati</t>
  </si>
  <si>
    <t>Institutii publice de invatamant superior</t>
  </si>
  <si>
    <t>07/10/2024</t>
  </si>
  <si>
    <t>07/11/2024</t>
  </si>
  <si>
    <t>P1 (Gorj) - Sprijinirea capacității AJOFM, măsuri active de ocupare, reconversie profesională și actualizare de competențe  (2.A)</t>
  </si>
  <si>
    <t xml:space="preserve">Sprijin pentru modernizarea și consolidarea capacității AJOFM, inclusiv a serviciilor pieței forței de muncă în vederea evaluării și anticipării nevoilor de competențe și pentru asigurarea unei asistențe prompte și personalizate   </t>
  </si>
  <si>
    <t xml:space="preserve">AJOFM/parteneriat cu ANOFM/alte entități </t>
  </si>
  <si>
    <t>P2 (Hunedoara) - Sprijinirea capacității AJOFM, măsuri active de ocupare, reconversie profesională și actualizare de competențe  (2.A)</t>
  </si>
  <si>
    <t xml:space="preserve">Sprijin pentru modernizarea și consolidarea capacității AJOFM, inclusiv a serviciilor pieței forței de muncăîn vederea evaluării și anticipării nevoilor de competențe și pentru asigurarea unei asistențe prompte și personalizate   </t>
  </si>
  <si>
    <t>P3 (Dolj)  - Sprijinirea capacității AJOFM, măsuri active de ocupare, reconversie profesională și actualizare de competențe  (2.A)</t>
  </si>
  <si>
    <t>P5 (Prahova)- Sprijinirea capacității AJOFM, măsuri active de ocupare, reconversie profesională și actualizare de competențe  (2.A)</t>
  </si>
  <si>
    <t>P4 (Galati)  - Sprijinirea capacității AJOFM, măsuri active de ocupare, reconversie profesională și actualizare de competențe  (2.A)</t>
  </si>
  <si>
    <t>P6 (Mures) - Sprijinirea capacității AJOFM, măsuri active de ocupare, reconversie profesională și actualizare de competențe  (2.A)</t>
  </si>
  <si>
    <t xml:space="preserve">65 APELURI </t>
  </si>
  <si>
    <t>24 APELURI</t>
  </si>
  <si>
    <t xml:space="preserve">154 APELURI </t>
  </si>
  <si>
    <t>89 APELURI</t>
  </si>
  <si>
    <t>Calendarul estimativ consolidat al lansărilor de apeluri de proiecte pentru anul 2024 - Trimestrul IV
- PROGRAMELE FINANȚATE ÎN CADRUL POLITICII DE COEZIUNE 2021-2027 - VERS. OCTOMBRIE 2024</t>
  </si>
  <si>
    <t xml:space="preserve">29 APELURI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</si>
</sst>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 #,##0.00_-;_-* &quot;-&quot;??_-;_-@_-"/>
    <numFmt numFmtId="164" formatCode="_(* #,##0.00_);_(* \(#,##0.00\);_(* &quot;-&quot;??_);_(@_)"/>
    <numFmt numFmtId="165" formatCode="_-* #,##0.00\ _l_e_i_-;\-* #,##0.00\ _l_e_i_-;_-* &quot;-&quot;??\ _l_e_i_-;_-@_-"/>
    <numFmt numFmtId="166" formatCode="dd\.mm\.yyyy;@"/>
    <numFmt numFmtId="167" formatCode="[$-418]mmmm\-yy;@"/>
    <numFmt numFmtId="168" formatCode="[$-418]mmm\-yy;@"/>
    <numFmt numFmtId="169" formatCode="d/mm/yyyy;@"/>
  </numFmts>
  <fonts count="21" x14ac:knownFonts="1">
    <font>
      <sz val="11"/>
      <color theme="1"/>
      <name val="Calibri"/>
      <family val="2"/>
      <charset val="238"/>
      <scheme val="minor"/>
    </font>
    <font>
      <sz val="11"/>
      <color theme="1"/>
      <name val="Calibri"/>
      <family val="2"/>
      <scheme val="minor"/>
    </font>
    <font>
      <sz val="11"/>
      <color theme="1"/>
      <name val="Calibri"/>
      <family val="2"/>
      <charset val="238"/>
      <scheme val="minor"/>
    </font>
    <font>
      <sz val="11"/>
      <color theme="1"/>
      <name val="Calibri"/>
      <family val="2"/>
      <scheme val="minor"/>
    </font>
    <font>
      <sz val="10"/>
      <name val="Arial"/>
      <family val="2"/>
      <charset val="238"/>
    </font>
    <font>
      <sz val="16"/>
      <name val="Trebuchet MS"/>
      <family val="2"/>
    </font>
    <font>
      <sz val="18"/>
      <name val="Trebuchet MS"/>
      <family val="2"/>
    </font>
    <font>
      <sz val="18"/>
      <color theme="1"/>
      <name val="Trebuchet MS"/>
      <family val="2"/>
    </font>
    <font>
      <b/>
      <sz val="18"/>
      <color theme="0"/>
      <name val="Trebuchet MS"/>
      <family val="2"/>
    </font>
    <font>
      <b/>
      <sz val="18"/>
      <name val="Trebuchet MS"/>
      <family val="2"/>
    </font>
    <font>
      <b/>
      <sz val="18"/>
      <color rgb="FF000099"/>
      <name val="Trebuchet MS"/>
      <family val="2"/>
    </font>
    <font>
      <sz val="20"/>
      <color theme="7" tint="0.59999389629810485"/>
      <name val="Trebuchet MS"/>
      <family val="2"/>
    </font>
    <font>
      <b/>
      <sz val="20"/>
      <name val="Trebuchet MS"/>
      <family val="2"/>
    </font>
    <font>
      <b/>
      <sz val="24"/>
      <color rgb="FF000099"/>
      <name val="Trebuchet MS"/>
      <family val="2"/>
    </font>
    <font>
      <sz val="16"/>
      <color rgb="FF000000"/>
      <name val="Trebuchet MS"/>
      <family val="2"/>
    </font>
    <font>
      <b/>
      <sz val="18"/>
      <color rgb="FFFF0000"/>
      <name val="Trebuchet MS"/>
      <family val="2"/>
    </font>
    <font>
      <sz val="16"/>
      <color rgb="FFFF0000"/>
      <name val="Trebuchet MS"/>
      <family val="2"/>
    </font>
    <font>
      <sz val="11"/>
      <color rgb="FF000000"/>
      <name val="Calibri"/>
      <family val="2"/>
      <charset val="238"/>
    </font>
    <font>
      <b/>
      <sz val="16"/>
      <name val="Trebuchet MS"/>
      <family val="2"/>
    </font>
    <font>
      <u/>
      <sz val="16"/>
      <name val="Trebuchet MS"/>
      <family val="2"/>
    </font>
    <font>
      <i/>
      <sz val="16"/>
      <name val="Trebuchet MS"/>
      <family val="2"/>
    </font>
  </fonts>
  <fills count="6">
    <fill>
      <patternFill patternType="none"/>
    </fill>
    <fill>
      <patternFill patternType="gray125"/>
    </fill>
    <fill>
      <patternFill patternType="solid">
        <fgColor theme="9" tint="0.79998168889431442"/>
        <bgColor indexed="64"/>
      </patternFill>
    </fill>
    <fill>
      <patternFill patternType="solid">
        <fgColor theme="8" tint="0.59999389629810485"/>
        <bgColor indexed="64"/>
      </patternFill>
    </fill>
    <fill>
      <patternFill patternType="solid">
        <fgColor theme="4" tint="0.59999389629810485"/>
        <bgColor indexed="64"/>
      </patternFill>
    </fill>
    <fill>
      <patternFill patternType="solid">
        <fgColor theme="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auto="1"/>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auto="1"/>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theme="4" tint="0.39997558519241921"/>
      </bottom>
      <diagonal/>
    </border>
    <border>
      <left style="thin">
        <color indexed="64"/>
      </left>
      <right style="thin">
        <color indexed="64"/>
      </right>
      <top style="thin">
        <color theme="4" tint="0.39997558519241921"/>
      </top>
      <bottom style="thin">
        <color theme="4" tint="0.39997558519241921"/>
      </bottom>
      <diagonal/>
    </border>
  </borders>
  <cellStyleXfs count="19">
    <xf numFmtId="0" fontId="0" fillId="0" borderId="0"/>
    <xf numFmtId="0" fontId="3" fillId="0" borderId="0"/>
    <xf numFmtId="43" fontId="2" fillId="0" borderId="0" applyFont="0" applyFill="0" applyBorder="0" applyAlignment="0" applyProtection="0"/>
    <xf numFmtId="0" fontId="3" fillId="0" borderId="0"/>
    <xf numFmtId="164" fontId="3" fillId="0" borderId="0" applyFont="0" applyFill="0" applyBorder="0" applyAlignment="0" applyProtection="0"/>
    <xf numFmtId="0" fontId="2" fillId="0" borderId="0"/>
    <xf numFmtId="0" fontId="4" fillId="0" borderId="0"/>
    <xf numFmtId="165" fontId="2" fillId="0" borderId="0" applyFont="0" applyFill="0" applyBorder="0" applyAlignment="0" applyProtection="0"/>
    <xf numFmtId="0" fontId="3" fillId="0" borderId="0"/>
    <xf numFmtId="0" fontId="1" fillId="0" borderId="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7" fillId="0" borderId="0"/>
    <xf numFmtId="0" fontId="17" fillId="0" borderId="0"/>
    <xf numFmtId="0" fontId="2" fillId="0" borderId="0"/>
    <xf numFmtId="0" fontId="2" fillId="0" borderId="0"/>
  </cellStyleXfs>
  <cellXfs count="138">
    <xf numFmtId="0" fontId="0" fillId="0" borderId="0" xfId="0"/>
    <xf numFmtId="0" fontId="6" fillId="0" borderId="0" xfId="0" applyFont="1" applyAlignment="1">
      <alignment horizontal="center" vertical="center" wrapText="1"/>
    </xf>
    <xf numFmtId="0" fontId="7" fillId="0" borderId="0" xfId="0" applyFont="1" applyAlignment="1">
      <alignment horizontal="center" vertical="center" wrapText="1"/>
    </xf>
    <xf numFmtId="0" fontId="9" fillId="2" borderId="1" xfId="0" applyFont="1" applyFill="1" applyBorder="1" applyAlignment="1">
      <alignment horizontal="center" vertical="center" wrapText="1"/>
    </xf>
    <xf numFmtId="0" fontId="9" fillId="3" borderId="1" xfId="0" applyFont="1" applyFill="1" applyBorder="1" applyAlignment="1">
      <alignment horizontal="center" vertical="center" wrapText="1"/>
    </xf>
    <xf numFmtId="3" fontId="9" fillId="3" borderId="1" xfId="0" applyNumberFormat="1" applyFont="1" applyFill="1" applyBorder="1" applyAlignment="1">
      <alignment horizontal="right" vertical="center" wrapText="1"/>
    </xf>
    <xf numFmtId="0" fontId="8" fillId="0" borderId="0" xfId="0" applyFont="1" applyAlignment="1">
      <alignment horizontal="center" vertical="center" wrapText="1"/>
    </xf>
    <xf numFmtId="0" fontId="11" fillId="0" borderId="0" xfId="0" applyFont="1" applyAlignment="1">
      <alignment horizontal="center" vertical="top" wrapText="1"/>
    </xf>
    <xf numFmtId="0" fontId="7" fillId="0" borderId="0" xfId="0" applyFont="1" applyAlignment="1">
      <alignment horizontal="center" vertical="top" wrapText="1"/>
    </xf>
    <xf numFmtId="0" fontId="6" fillId="0" borderId="0" xfId="0" applyFont="1" applyAlignment="1">
      <alignment horizontal="center" vertical="top" wrapText="1"/>
    </xf>
    <xf numFmtId="0" fontId="10" fillId="0" borderId="0" xfId="0" applyFont="1" applyAlignment="1">
      <alignment horizontal="left" vertical="center"/>
    </xf>
    <xf numFmtId="0" fontId="10" fillId="0" borderId="0" xfId="0" applyFont="1" applyAlignment="1">
      <alignment horizontal="left" vertical="center" wrapText="1"/>
    </xf>
    <xf numFmtId="0" fontId="10" fillId="3" borderId="5" xfId="0" applyFont="1" applyFill="1" applyBorder="1" applyAlignment="1">
      <alignment horizontal="center" vertical="center" wrapText="1"/>
    </xf>
    <xf numFmtId="0" fontId="10" fillId="3" borderId="6" xfId="0" applyFont="1" applyFill="1" applyBorder="1" applyAlignment="1">
      <alignment horizontal="center" vertical="center" wrapText="1"/>
    </xf>
    <xf numFmtId="0" fontId="9" fillId="3" borderId="2" xfId="0" applyFont="1" applyFill="1" applyBorder="1" applyAlignment="1">
      <alignment horizontal="center" vertical="center" wrapText="1"/>
    </xf>
    <xf numFmtId="3" fontId="9" fillId="3" borderId="2" xfId="0" applyNumberFormat="1" applyFont="1" applyFill="1" applyBorder="1" applyAlignment="1">
      <alignment horizontal="right" vertical="center" wrapText="1"/>
    </xf>
    <xf numFmtId="3" fontId="7" fillId="0" borderId="0" xfId="0" applyNumberFormat="1" applyFont="1" applyAlignment="1">
      <alignment horizontal="right" vertical="center" wrapText="1"/>
    </xf>
    <xf numFmtId="0" fontId="10" fillId="0" borderId="0" xfId="0" applyFont="1" applyAlignment="1">
      <alignment horizontal="right" vertical="center" wrapText="1"/>
    </xf>
    <xf numFmtId="0" fontId="7" fillId="5" borderId="0" xfId="0" applyFont="1" applyFill="1" applyAlignment="1">
      <alignment horizontal="center" vertical="center" wrapText="1"/>
    </xf>
    <xf numFmtId="0" fontId="11" fillId="5" borderId="0" xfId="0" applyFont="1" applyFill="1" applyAlignment="1">
      <alignment horizontal="center" vertical="top" wrapText="1"/>
    </xf>
    <xf numFmtId="0" fontId="8" fillId="5" borderId="0" xfId="0" applyFont="1" applyFill="1" applyAlignment="1">
      <alignment horizontal="center" vertical="center" wrapText="1"/>
    </xf>
    <xf numFmtId="0" fontId="15" fillId="5" borderId="0" xfId="0" applyFont="1" applyFill="1" applyAlignment="1">
      <alignment horizontal="center" vertical="center" wrapText="1"/>
    </xf>
    <xf numFmtId="3" fontId="15" fillId="5" borderId="0" xfId="0" applyNumberFormat="1" applyFont="1" applyFill="1" applyAlignment="1">
      <alignment horizontal="center" vertical="center" wrapText="1"/>
    </xf>
    <xf numFmtId="0" fontId="7" fillId="5" borderId="0" xfId="0" applyFont="1" applyFill="1" applyAlignment="1">
      <alignment horizontal="center" vertical="top" wrapText="1"/>
    </xf>
    <xf numFmtId="0" fontId="13" fillId="0" borderId="0" xfId="0" applyFont="1" applyAlignment="1">
      <alignment horizontal="center" vertical="center" wrapText="1"/>
    </xf>
    <xf numFmtId="0" fontId="0" fillId="0" borderId="0" xfId="0" applyAlignment="1">
      <alignment horizontal="center" vertical="center" wrapText="1"/>
    </xf>
    <xf numFmtId="0" fontId="5" fillId="0" borderId="5" xfId="0" applyFont="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applyAlignment="1">
      <alignment horizontal="left" vertical="center" wrapText="1"/>
    </xf>
    <xf numFmtId="3" fontId="5" fillId="0" borderId="1" xfId="7" applyNumberFormat="1" applyFont="1" applyFill="1" applyBorder="1" applyAlignment="1" applyProtection="1">
      <alignment horizontal="right" vertical="center" wrapText="1"/>
      <protection locked="0"/>
    </xf>
    <xf numFmtId="3" fontId="5" fillId="0" borderId="1" xfId="0" applyNumberFormat="1" applyFont="1" applyBorder="1" applyAlignment="1">
      <alignment horizontal="right" vertical="center" wrapText="1"/>
    </xf>
    <xf numFmtId="166" fontId="5" fillId="0" borderId="1" xfId="0" applyNumberFormat="1" applyFont="1" applyBorder="1" applyAlignment="1" applyProtection="1">
      <alignment horizontal="center" vertical="center" wrapText="1"/>
      <protection locked="0"/>
    </xf>
    <xf numFmtId="0" fontId="5" fillId="0" borderId="0" xfId="0" applyFont="1" applyAlignment="1">
      <alignment horizontal="center" vertical="center" wrapText="1"/>
    </xf>
    <xf numFmtId="0" fontId="5" fillId="0" borderId="1" xfId="0" applyFont="1" applyBorder="1" applyAlignment="1">
      <alignment horizontal="center" vertical="center"/>
    </xf>
    <xf numFmtId="0" fontId="16" fillId="0" borderId="0" xfId="0" applyFont="1" applyAlignment="1">
      <alignment horizontal="center" vertical="center" wrapText="1"/>
    </xf>
    <xf numFmtId="0" fontId="9" fillId="0" borderId="0" xfId="0" applyFont="1" applyAlignment="1">
      <alignment horizontal="center" vertical="center" wrapText="1"/>
    </xf>
    <xf numFmtId="166" fontId="14" fillId="0" borderId="1" xfId="0" applyNumberFormat="1" applyFont="1" applyBorder="1" applyAlignment="1" applyProtection="1">
      <alignment horizontal="center" vertical="center" wrapText="1"/>
      <protection locked="0"/>
    </xf>
    <xf numFmtId="166" fontId="5" fillId="0" borderId="1" xfId="0" applyNumberFormat="1" applyFont="1" applyBorder="1" applyAlignment="1">
      <alignment horizontal="center" vertical="center" wrapText="1"/>
    </xf>
    <xf numFmtId="3" fontId="5" fillId="0" borderId="0" xfId="0" applyNumberFormat="1" applyFont="1" applyAlignment="1">
      <alignment horizontal="center" vertical="center" wrapText="1"/>
    </xf>
    <xf numFmtId="49" fontId="5" fillId="0" borderId="1" xfId="0" applyNumberFormat="1" applyFont="1" applyBorder="1" applyAlignment="1">
      <alignment horizontal="center" vertical="center" wrapText="1"/>
    </xf>
    <xf numFmtId="166" fontId="5" fillId="0" borderId="1" xfId="0" applyNumberFormat="1" applyFont="1" applyBorder="1" applyAlignment="1" applyProtection="1">
      <alignment horizontal="center" vertical="center"/>
      <protection locked="0"/>
    </xf>
    <xf numFmtId="166" fontId="5" fillId="0" borderId="1" xfId="5" applyNumberFormat="1" applyFont="1" applyBorder="1" applyAlignment="1">
      <alignment horizontal="center" vertical="center" wrapText="1"/>
    </xf>
    <xf numFmtId="3" fontId="9" fillId="0" borderId="0" xfId="0" applyNumberFormat="1" applyFont="1" applyAlignment="1">
      <alignment horizontal="right" vertical="center" wrapText="1"/>
    </xf>
    <xf numFmtId="166" fontId="7" fillId="0" borderId="0" xfId="0" applyNumberFormat="1" applyFont="1" applyAlignment="1">
      <alignment horizontal="center" vertical="center" wrapText="1"/>
    </xf>
    <xf numFmtId="166" fontId="7" fillId="0" borderId="0" xfId="0" applyNumberFormat="1" applyFont="1" applyAlignment="1">
      <alignment horizontal="center" vertical="center"/>
    </xf>
    <xf numFmtId="166" fontId="0" fillId="0" borderId="0" xfId="0" applyNumberFormat="1" applyAlignment="1">
      <alignment horizontal="center" vertical="center" wrapText="1"/>
    </xf>
    <xf numFmtId="166" fontId="6" fillId="0" borderId="0" xfId="0" applyNumberFormat="1" applyFont="1" applyAlignment="1">
      <alignment horizontal="center" vertical="center" wrapText="1"/>
    </xf>
    <xf numFmtId="166" fontId="6" fillId="0" borderId="0" xfId="0" applyNumberFormat="1" applyFont="1" applyAlignment="1">
      <alignment horizontal="center" vertical="center"/>
    </xf>
    <xf numFmtId="166" fontId="6" fillId="2" borderId="1" xfId="0" applyNumberFormat="1" applyFont="1" applyFill="1" applyBorder="1" applyAlignment="1">
      <alignment horizontal="center" vertical="center" wrapText="1"/>
    </xf>
    <xf numFmtId="166" fontId="6" fillId="2" borderId="1" xfId="0" applyNumberFormat="1" applyFont="1" applyFill="1" applyBorder="1" applyAlignment="1">
      <alignment horizontal="center" vertical="center"/>
    </xf>
    <xf numFmtId="166" fontId="6" fillId="3" borderId="1" xfId="0" applyNumberFormat="1" applyFont="1" applyFill="1" applyBorder="1" applyAlignment="1">
      <alignment horizontal="center" vertical="center" wrapText="1"/>
    </xf>
    <xf numFmtId="166" fontId="6" fillId="3" borderId="1" xfId="0" applyNumberFormat="1" applyFont="1" applyFill="1" applyBorder="1" applyAlignment="1">
      <alignment horizontal="center" vertical="center"/>
    </xf>
    <xf numFmtId="166" fontId="6" fillId="3" borderId="2" xfId="0" applyNumberFormat="1" applyFont="1" applyFill="1" applyBorder="1" applyAlignment="1">
      <alignment horizontal="center" vertical="center" wrapText="1"/>
    </xf>
    <xf numFmtId="166" fontId="6" fillId="3" borderId="2" xfId="0" applyNumberFormat="1" applyFont="1" applyFill="1" applyBorder="1" applyAlignment="1">
      <alignment horizontal="center" vertical="center"/>
    </xf>
    <xf numFmtId="166" fontId="7" fillId="0" borderId="0" xfId="0" applyNumberFormat="1" applyFont="1" applyAlignment="1">
      <alignment horizontal="center" vertical="top" wrapText="1"/>
    </xf>
    <xf numFmtId="166" fontId="7" fillId="0" borderId="0" xfId="0" applyNumberFormat="1" applyFont="1" applyAlignment="1">
      <alignment horizontal="center" vertical="top"/>
    </xf>
    <xf numFmtId="166" fontId="5" fillId="0" borderId="1" xfId="5" quotePrefix="1" applyNumberFormat="1" applyFont="1" applyBorder="1" applyAlignment="1">
      <alignment horizontal="center" vertical="center" wrapText="1"/>
    </xf>
    <xf numFmtId="166" fontId="5" fillId="0" borderId="1" xfId="0" quotePrefix="1" applyNumberFormat="1" applyFont="1" applyBorder="1" applyAlignment="1" applyProtection="1">
      <alignment horizontal="center" vertical="center"/>
      <protection locked="0"/>
    </xf>
    <xf numFmtId="0" fontId="6" fillId="0" borderId="1" xfId="0" applyFont="1" applyBorder="1" applyAlignment="1">
      <alignment horizontal="center" vertical="center" wrapText="1"/>
    </xf>
    <xf numFmtId="167" fontId="5" fillId="0" borderId="1" xfId="5" applyNumberFormat="1" applyFont="1" applyBorder="1" applyAlignment="1">
      <alignment horizontal="center" vertical="center" wrapText="1"/>
    </xf>
    <xf numFmtId="0" fontId="0" fillId="0" borderId="0" xfId="0" applyAlignment="1">
      <alignment horizontal="right" vertical="center" wrapText="1"/>
    </xf>
    <xf numFmtId="0" fontId="5" fillId="0" borderId="1" xfId="0" applyFont="1" applyBorder="1" applyAlignment="1" applyProtection="1">
      <alignment horizontal="center" vertical="center" wrapText="1"/>
      <protection locked="0"/>
    </xf>
    <xf numFmtId="166" fontId="5" fillId="0" borderId="9" xfId="0" applyNumberFormat="1" applyFont="1" applyBorder="1" applyAlignment="1" applyProtection="1">
      <alignment horizontal="center" vertical="center" wrapText="1"/>
      <protection locked="0"/>
    </xf>
    <xf numFmtId="49" fontId="5" fillId="0" borderId="1" xfId="5" applyNumberFormat="1" applyFont="1" applyBorder="1" applyAlignment="1">
      <alignment horizontal="center" vertical="center" wrapText="1"/>
    </xf>
    <xf numFmtId="49" fontId="5" fillId="0" borderId="1" xfId="0" applyNumberFormat="1" applyFont="1" applyBorder="1" applyAlignment="1" applyProtection="1">
      <alignment horizontal="center" vertical="center"/>
      <protection locked="0"/>
    </xf>
    <xf numFmtId="4" fontId="5" fillId="0" borderId="0" xfId="0" applyNumberFormat="1" applyFont="1" applyAlignment="1">
      <alignment horizontal="center" vertical="center" wrapText="1"/>
    </xf>
    <xf numFmtId="0" fontId="9" fillId="2" borderId="5" xfId="0" applyFont="1" applyFill="1" applyBorder="1" applyAlignment="1">
      <alignment horizontal="center" vertical="center" wrapText="1"/>
    </xf>
    <xf numFmtId="3" fontId="9" fillId="2" borderId="1" xfId="0" applyNumberFormat="1" applyFont="1" applyFill="1" applyBorder="1" applyAlignment="1">
      <alignment horizontal="right" vertical="center" wrapText="1"/>
    </xf>
    <xf numFmtId="0" fontId="5" fillId="5" borderId="5"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5" fillId="5" borderId="0" xfId="0" applyFont="1" applyFill="1" applyAlignment="1">
      <alignment horizontal="center" vertical="center" wrapText="1"/>
    </xf>
    <xf numFmtId="4" fontId="5" fillId="5" borderId="0" xfId="0" applyNumberFormat="1" applyFont="1" applyFill="1" applyAlignment="1">
      <alignment horizontal="center" vertical="center" wrapText="1"/>
    </xf>
    <xf numFmtId="0" fontId="5" fillId="5" borderId="1" xfId="0" applyFont="1" applyFill="1" applyBorder="1" applyAlignment="1">
      <alignment horizontal="left" vertical="center" wrapText="1"/>
    </xf>
    <xf numFmtId="169" fontId="5" fillId="5" borderId="1" xfId="0" applyNumberFormat="1" applyFont="1" applyFill="1" applyBorder="1" applyAlignment="1">
      <alignment horizontal="center" vertical="center" wrapText="1"/>
    </xf>
    <xf numFmtId="169" fontId="5" fillId="5" borderId="1" xfId="0" applyNumberFormat="1" applyFont="1" applyFill="1" applyBorder="1" applyAlignment="1" applyProtection="1">
      <alignment horizontal="center" vertical="center"/>
      <protection locked="0"/>
    </xf>
    <xf numFmtId="169" fontId="5" fillId="5" borderId="1" xfId="0" applyNumberFormat="1" applyFont="1" applyFill="1" applyBorder="1" applyAlignment="1" applyProtection="1">
      <alignment horizontal="center" vertical="center" wrapText="1"/>
      <protection locked="0"/>
    </xf>
    <xf numFmtId="169" fontId="5" fillId="0" borderId="1" xfId="0" applyNumberFormat="1" applyFont="1" applyBorder="1" applyAlignment="1" applyProtection="1">
      <alignment horizontal="center" vertical="center" wrapText="1"/>
      <protection locked="0"/>
    </xf>
    <xf numFmtId="169" fontId="5" fillId="0" borderId="1" xfId="0" applyNumberFormat="1" applyFont="1" applyBorder="1" applyAlignment="1">
      <alignment horizontal="center" vertical="center"/>
    </xf>
    <xf numFmtId="3" fontId="5" fillId="0" borderId="1" xfId="0" applyNumberFormat="1" applyFont="1" applyBorder="1" applyAlignment="1">
      <alignment horizontal="center" wrapText="1"/>
    </xf>
    <xf numFmtId="17" fontId="5" fillId="0" borderId="1" xfId="5" applyNumberFormat="1" applyFont="1" applyBorder="1" applyAlignment="1">
      <alignment horizontal="center" vertical="center" wrapText="1"/>
    </xf>
    <xf numFmtId="3" fontId="5" fillId="0" borderId="1" xfId="0" applyNumberFormat="1" applyFont="1" applyBorder="1" applyAlignment="1">
      <alignment horizontal="center"/>
    </xf>
    <xf numFmtId="14" fontId="5" fillId="0" borderId="1" xfId="5" applyNumberFormat="1" applyFont="1" applyBorder="1" applyAlignment="1">
      <alignment horizontal="center" vertical="center" wrapText="1"/>
    </xf>
    <xf numFmtId="167" fontId="5" fillId="0" borderId="8" xfId="0" applyNumberFormat="1" applyFont="1" applyBorder="1" applyAlignment="1" applyProtection="1">
      <alignment horizontal="center" vertical="center" wrapText="1"/>
      <protection locked="0"/>
    </xf>
    <xf numFmtId="167" fontId="5" fillId="5" borderId="8" xfId="0" applyNumberFormat="1" applyFont="1" applyFill="1" applyBorder="1" applyAlignment="1" applyProtection="1">
      <alignment horizontal="center" vertical="center" wrapText="1"/>
      <protection locked="0"/>
    </xf>
    <xf numFmtId="0" fontId="5" fillId="0" borderId="1" xfId="0" applyFont="1" applyBorder="1" applyAlignment="1">
      <alignment vertical="top" wrapText="1"/>
    </xf>
    <xf numFmtId="4" fontId="5" fillId="0" borderId="1" xfId="0" applyNumberFormat="1" applyFont="1" applyBorder="1" applyAlignment="1">
      <alignment vertical="top" wrapText="1"/>
    </xf>
    <xf numFmtId="49" fontId="5" fillId="0" borderId="1" xfId="0" applyNumberFormat="1" applyFont="1" applyBorder="1" applyAlignment="1">
      <alignment horizontal="left" vertical="top" wrapText="1"/>
    </xf>
    <xf numFmtId="0" fontId="5" fillId="0" borderId="1" xfId="0" applyFont="1" applyBorder="1" applyAlignment="1">
      <alignment horizontal="left" vertical="top" wrapText="1"/>
    </xf>
    <xf numFmtId="0" fontId="5" fillId="0" borderId="12" xfId="0" applyFont="1" applyBorder="1" applyAlignment="1">
      <alignment vertical="top" wrapText="1"/>
    </xf>
    <xf numFmtId="0" fontId="5" fillId="0" borderId="13" xfId="0" applyFont="1" applyBorder="1" applyAlignment="1">
      <alignment vertical="top" wrapText="1"/>
    </xf>
    <xf numFmtId="49" fontId="5" fillId="0" borderId="1" xfId="0" applyNumberFormat="1" applyFont="1" applyBorder="1" applyAlignment="1">
      <alignment vertical="top" wrapText="1"/>
    </xf>
    <xf numFmtId="3" fontId="5" fillId="5" borderId="1" xfId="0" applyNumberFormat="1" applyFont="1" applyFill="1" applyBorder="1" applyAlignment="1">
      <alignment horizontal="right" vertical="center" wrapText="1"/>
    </xf>
    <xf numFmtId="3" fontId="5" fillId="5" borderId="1" xfId="0" applyNumberFormat="1" applyFont="1" applyFill="1" applyBorder="1" applyAlignment="1">
      <alignment horizontal="center" vertical="center" wrapText="1"/>
    </xf>
    <xf numFmtId="49" fontId="5" fillId="5" borderId="1" xfId="0" applyNumberFormat="1" applyFont="1" applyFill="1" applyBorder="1" applyAlignment="1">
      <alignment horizontal="center" vertical="center" wrapText="1"/>
    </xf>
    <xf numFmtId="0" fontId="5" fillId="5" borderId="10" xfId="0" applyFont="1" applyFill="1" applyBorder="1" applyAlignment="1">
      <alignment horizontal="center" vertical="center" wrapText="1"/>
    </xf>
    <xf numFmtId="0" fontId="5" fillId="5" borderId="1" xfId="0" applyFont="1" applyFill="1" applyBorder="1" applyAlignment="1">
      <alignment horizontal="center" vertical="center"/>
    </xf>
    <xf numFmtId="0" fontId="6" fillId="5" borderId="1" xfId="0" applyFont="1" applyFill="1" applyBorder="1" applyAlignment="1">
      <alignment horizontal="center" vertical="center" wrapText="1"/>
    </xf>
    <xf numFmtId="168" fontId="6" fillId="5" borderId="1" xfId="0" applyNumberFormat="1" applyFont="1" applyFill="1" applyBorder="1" applyAlignment="1">
      <alignment horizontal="center" vertical="center"/>
    </xf>
    <xf numFmtId="168" fontId="6" fillId="5" borderId="1" xfId="5" applyNumberFormat="1" applyFont="1" applyFill="1" applyBorder="1" applyAlignment="1">
      <alignment horizontal="center" vertical="center" wrapText="1"/>
    </xf>
    <xf numFmtId="167" fontId="6" fillId="5" borderId="1" xfId="5" applyNumberFormat="1" applyFont="1" applyFill="1" applyBorder="1" applyAlignment="1">
      <alignment horizontal="center" vertical="center" wrapText="1"/>
    </xf>
    <xf numFmtId="0" fontId="6" fillId="0" borderId="8" xfId="0" applyFont="1" applyBorder="1" applyAlignment="1">
      <alignment horizontal="center" vertical="center" wrapText="1"/>
    </xf>
    <xf numFmtId="3" fontId="6" fillId="0" borderId="1" xfId="0" applyNumberFormat="1" applyFont="1" applyBorder="1" applyAlignment="1">
      <alignment horizontal="center" vertical="center" wrapText="1"/>
    </xf>
    <xf numFmtId="4" fontId="6" fillId="5" borderId="1" xfId="0" applyNumberFormat="1" applyFont="1" applyFill="1" applyBorder="1" applyAlignment="1">
      <alignment horizontal="center" vertical="center" wrapText="1"/>
    </xf>
    <xf numFmtId="167" fontId="6" fillId="0" borderId="1" xfId="0" applyNumberFormat="1" applyFont="1" applyBorder="1" applyAlignment="1" applyProtection="1">
      <alignment horizontal="center" vertical="center" wrapText="1"/>
      <protection locked="0"/>
    </xf>
    <xf numFmtId="15" fontId="5" fillId="5" borderId="1" xfId="0" applyNumberFormat="1" applyFont="1" applyFill="1" applyBorder="1" applyAlignment="1">
      <alignment horizontal="center" vertical="center" wrapText="1"/>
    </xf>
    <xf numFmtId="0" fontId="5" fillId="5" borderId="8" xfId="0" applyFont="1" applyFill="1" applyBorder="1" applyAlignment="1">
      <alignment horizontal="center" vertical="center" wrapText="1"/>
    </xf>
    <xf numFmtId="0" fontId="5" fillId="5" borderId="8" xfId="0" applyFont="1" applyFill="1" applyBorder="1" applyAlignment="1">
      <alignment horizontal="center" vertical="center"/>
    </xf>
    <xf numFmtId="0" fontId="5" fillId="5" borderId="8" xfId="0" applyFont="1" applyFill="1" applyBorder="1" applyAlignment="1">
      <alignment horizontal="left" vertical="center" wrapText="1"/>
    </xf>
    <xf numFmtId="49" fontId="5" fillId="5" borderId="8" xfId="0" applyNumberFormat="1" applyFont="1" applyFill="1" applyBorder="1" applyAlignment="1">
      <alignment horizontal="center" vertical="center" wrapText="1"/>
    </xf>
    <xf numFmtId="3" fontId="5" fillId="5" borderId="8" xfId="0" applyNumberFormat="1" applyFont="1" applyFill="1" applyBorder="1" applyAlignment="1">
      <alignment horizontal="center" vertical="center"/>
    </xf>
    <xf numFmtId="165" fontId="5" fillId="5" borderId="1" xfId="7" applyFont="1" applyFill="1" applyBorder="1" applyAlignment="1">
      <alignment horizontal="center" vertical="center"/>
    </xf>
    <xf numFmtId="165" fontId="5" fillId="5" borderId="8" xfId="7" applyFont="1" applyFill="1" applyBorder="1" applyAlignment="1">
      <alignment horizontal="center" vertical="center" wrapText="1"/>
    </xf>
    <xf numFmtId="166" fontId="5" fillId="5" borderId="8" xfId="0" applyNumberFormat="1" applyFont="1" applyFill="1" applyBorder="1" applyAlignment="1" applyProtection="1">
      <alignment horizontal="center" vertical="center" wrapText="1"/>
      <protection locked="0"/>
    </xf>
    <xf numFmtId="165" fontId="5" fillId="5" borderId="8" xfId="7" applyFont="1" applyFill="1" applyBorder="1" applyAlignment="1">
      <alignment horizontal="center" vertical="center"/>
    </xf>
    <xf numFmtId="4" fontId="5" fillId="0" borderId="1" xfId="0" applyNumberFormat="1" applyFont="1" applyBorder="1" applyAlignment="1">
      <alignment horizontal="right" vertical="center" wrapText="1"/>
    </xf>
    <xf numFmtId="4" fontId="5" fillId="5" borderId="1" xfId="0" applyNumberFormat="1" applyFont="1" applyFill="1" applyBorder="1" applyAlignment="1">
      <alignment horizontal="right" vertical="center" wrapText="1"/>
    </xf>
    <xf numFmtId="4" fontId="5" fillId="0" borderId="1" xfId="0" applyNumberFormat="1" applyFont="1" applyBorder="1" applyAlignment="1">
      <alignment horizontal="left" vertical="center" wrapText="1"/>
    </xf>
    <xf numFmtId="0" fontId="5" fillId="0" borderId="1" xfId="0" applyFont="1" applyBorder="1" applyAlignment="1">
      <alignment vertical="center" wrapText="1"/>
    </xf>
    <xf numFmtId="3" fontId="5" fillId="5" borderId="1" xfId="7" applyNumberFormat="1" applyFont="1" applyFill="1" applyBorder="1" applyAlignment="1" applyProtection="1">
      <alignment horizontal="right" vertical="center" wrapText="1"/>
      <protection locked="0"/>
    </xf>
    <xf numFmtId="0" fontId="5" fillId="5" borderId="1" xfId="0" applyFont="1" applyFill="1" applyBorder="1" applyAlignment="1" applyProtection="1">
      <alignment horizontal="center" vertical="center" wrapText="1"/>
      <protection locked="0"/>
    </xf>
    <xf numFmtId="166" fontId="5" fillId="5" borderId="1" xfId="5" applyNumberFormat="1" applyFont="1" applyFill="1" applyBorder="1" applyAlignment="1">
      <alignment horizontal="center" vertical="center" wrapText="1"/>
    </xf>
    <xf numFmtId="166" fontId="5" fillId="5" borderId="1" xfId="0" applyNumberFormat="1" applyFont="1" applyFill="1" applyBorder="1" applyAlignment="1" applyProtection="1">
      <alignment horizontal="center" vertical="center"/>
      <protection locked="0"/>
    </xf>
    <xf numFmtId="4" fontId="5" fillId="5" borderId="1" xfId="0" applyNumberFormat="1" applyFont="1" applyFill="1" applyBorder="1" applyAlignment="1">
      <alignment vertical="top" wrapText="1"/>
    </xf>
    <xf numFmtId="0" fontId="5" fillId="5" borderId="1" xfId="0" applyFont="1" applyFill="1" applyBorder="1" applyAlignment="1">
      <alignment vertical="top" wrapText="1"/>
    </xf>
    <xf numFmtId="4" fontId="5" fillId="5" borderId="1" xfId="0" applyNumberFormat="1" applyFont="1" applyFill="1" applyBorder="1" applyAlignment="1">
      <alignment horizontal="left" vertical="center" wrapText="1"/>
    </xf>
    <xf numFmtId="0" fontId="5" fillId="5" borderId="11" xfId="0" applyFont="1" applyFill="1" applyBorder="1" applyAlignment="1">
      <alignment horizontal="center" vertical="center" wrapText="1"/>
    </xf>
    <xf numFmtId="0" fontId="6" fillId="5" borderId="1" xfId="0" applyFont="1" applyFill="1" applyBorder="1" applyAlignment="1">
      <alignment horizontal="center" vertical="center"/>
    </xf>
    <xf numFmtId="167" fontId="6" fillId="0" borderId="1" xfId="0" applyNumberFormat="1" applyFont="1" applyBorder="1" applyAlignment="1">
      <alignment horizontal="center" vertical="center" wrapText="1"/>
    </xf>
    <xf numFmtId="0" fontId="12" fillId="4" borderId="4" xfId="0" applyFont="1" applyFill="1" applyBorder="1" applyAlignment="1">
      <alignment horizontal="center" vertical="center" wrapText="1"/>
    </xf>
    <xf numFmtId="0" fontId="12" fillId="4" borderId="8" xfId="0" applyFont="1" applyFill="1" applyBorder="1" applyAlignment="1">
      <alignment horizontal="center" vertical="center" wrapText="1"/>
    </xf>
    <xf numFmtId="0" fontId="13" fillId="0" borderId="0" xfId="0" applyFont="1" applyAlignment="1">
      <alignment horizontal="center" vertical="center" wrapText="1"/>
    </xf>
    <xf numFmtId="166" fontId="12" fillId="4" borderId="4" xfId="0" applyNumberFormat="1" applyFont="1" applyFill="1" applyBorder="1" applyAlignment="1">
      <alignment horizontal="center" vertical="center" wrapText="1"/>
    </xf>
    <xf numFmtId="166" fontId="12" fillId="4" borderId="8" xfId="0" applyNumberFormat="1" applyFont="1" applyFill="1" applyBorder="1" applyAlignment="1">
      <alignment horizontal="center" vertical="center" wrapText="1"/>
    </xf>
    <xf numFmtId="0" fontId="0" fillId="0" borderId="0" xfId="0" applyAlignment="1">
      <alignment horizontal="center" vertical="center" wrapText="1"/>
    </xf>
    <xf numFmtId="0" fontId="12" fillId="4" borderId="3" xfId="0" applyFont="1" applyFill="1" applyBorder="1" applyAlignment="1">
      <alignment horizontal="center" vertical="center" wrapText="1"/>
    </xf>
    <xf numFmtId="0" fontId="12" fillId="4" borderId="7" xfId="0" applyFont="1" applyFill="1" applyBorder="1" applyAlignment="1">
      <alignment horizontal="center" vertical="center" wrapText="1"/>
    </xf>
    <xf numFmtId="3" fontId="12" fillId="4" borderId="4" xfId="0" applyNumberFormat="1" applyFont="1" applyFill="1" applyBorder="1" applyAlignment="1">
      <alignment horizontal="center" vertical="center" wrapText="1"/>
    </xf>
    <xf numFmtId="3" fontId="12" fillId="4" borderId="8" xfId="0" applyNumberFormat="1" applyFont="1" applyFill="1" applyBorder="1" applyAlignment="1">
      <alignment horizontal="center" vertical="center" wrapText="1"/>
    </xf>
  </cellXfs>
  <cellStyles count="19">
    <cellStyle name="Comma" xfId="7" builtinId="3"/>
    <cellStyle name="Comma 2" xfId="2" xr:uid="{00000000-0005-0000-0000-000001000000}"/>
    <cellStyle name="Comma 3" xfId="4" xr:uid="{00000000-0005-0000-0000-000002000000}"/>
    <cellStyle name="Comma 3 2" xfId="10" xr:uid="{00000000-0005-0000-0000-000003000000}"/>
    <cellStyle name="Currency 10 3 2 5" xfId="16" xr:uid="{00000000-0005-0000-0000-000004000000}"/>
    <cellStyle name="Normal" xfId="0" builtinId="0"/>
    <cellStyle name="Normal 2" xfId="1" xr:uid="{00000000-0005-0000-0000-000006000000}"/>
    <cellStyle name="Normal 2 2" xfId="11" xr:uid="{00000000-0005-0000-0000-000007000000}"/>
    <cellStyle name="Normal 2 2 2" xfId="6" xr:uid="{00000000-0005-0000-0000-000008000000}"/>
    <cellStyle name="Normal 2 3 3 2" xfId="8" xr:uid="{00000000-0005-0000-0000-000009000000}"/>
    <cellStyle name="Normal 2 3 3 2 2" xfId="12" xr:uid="{00000000-0005-0000-0000-00000A000000}"/>
    <cellStyle name="Normal 2 3 5 2 3 2 2" xfId="5" xr:uid="{00000000-0005-0000-0000-00000B000000}"/>
    <cellStyle name="Normal 26 2" xfId="3" xr:uid="{00000000-0005-0000-0000-00000C000000}"/>
    <cellStyle name="Normal 26 2 2" xfId="9" xr:uid="{00000000-0005-0000-0000-00000D000000}"/>
    <cellStyle name="Normal 26 2 2 2" xfId="13" xr:uid="{00000000-0005-0000-0000-00000E000000}"/>
    <cellStyle name="Normal 26 2 3" xfId="14" xr:uid="{00000000-0005-0000-0000-00000F000000}"/>
    <cellStyle name="Normal 3" xfId="15" xr:uid="{00000000-0005-0000-0000-000010000000}"/>
    <cellStyle name="Normal 3 2" xfId="18" xr:uid="{D78A3B36-081F-4A65-A00D-B1C67C17334B}"/>
    <cellStyle name="Normal 3 3" xfId="17" xr:uid="{B079C67C-6048-4F45-98D8-FE7B87B75232}"/>
  </cellStyles>
  <dxfs count="0"/>
  <tableStyles count="0" defaultTableStyle="TableStyleMedium2" defaultPivotStyle="PivotStyleLight16"/>
  <colors>
    <mruColors>
      <color rgb="FFC0A6C1"/>
      <color rgb="FF006600"/>
      <color rgb="FF66FFFF"/>
      <color rgb="FF0000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0</xdr:colOff>
      <xdr:row>0</xdr:row>
      <xdr:rowOff>0</xdr:rowOff>
    </xdr:from>
    <xdr:to>
      <xdr:col>8</xdr:col>
      <xdr:colOff>174419</xdr:colOff>
      <xdr:row>4</xdr:row>
      <xdr:rowOff>666997</xdr:rowOff>
    </xdr:to>
    <xdr:pic>
      <xdr:nvPicPr>
        <xdr:cNvPr id="2" name="Picture 1">
          <a:extLst>
            <a:ext uri="{FF2B5EF4-FFF2-40B4-BE49-F238E27FC236}">
              <a16:creationId xmlns:a16="http://schemas.microsoft.com/office/drawing/2014/main" id="{86AE5717-999B-4493-AACC-3D546DA6DFC7}"/>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68980" y="0"/>
          <a:ext cx="12342087" cy="1465489"/>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U181"/>
  <sheetViews>
    <sheetView tabSelected="1" view="pageBreakPreview" zoomScale="40" zoomScaleNormal="40" zoomScaleSheetLayoutView="40" workbookViewId="0">
      <pane xSplit="1" ySplit="9" topLeftCell="B169" activePane="bottomRight" state="frozen"/>
      <selection pane="topRight" activeCell="B1" sqref="B1"/>
      <selection pane="bottomLeft" activeCell="A7" sqref="A7"/>
      <selection pane="bottomRight" activeCell="P181" sqref="P181"/>
    </sheetView>
  </sheetViews>
  <sheetFormatPr defaultColWidth="9.140625" defaultRowHeight="50.1" customHeight="1" x14ac:dyDescent="0.25"/>
  <cols>
    <col min="1" max="1" width="12.7109375" style="8" customWidth="1"/>
    <col min="2" max="2" width="15.42578125" style="9" customWidth="1"/>
    <col min="3" max="4" width="35.42578125" style="8" customWidth="1"/>
    <col min="5" max="5" width="26" style="8" customWidth="1"/>
    <col min="6" max="6" width="43" style="8" customWidth="1"/>
    <col min="7" max="7" width="46.28515625" style="2" customWidth="1"/>
    <col min="8" max="8" width="26.5703125" style="2" customWidth="1"/>
    <col min="9" max="9" width="29.42578125" style="2" customWidth="1"/>
    <col min="10" max="10" width="34.42578125" style="16" customWidth="1"/>
    <col min="11" max="11" width="35.85546875" style="16" bestFit="1" customWidth="1"/>
    <col min="12" max="12" width="16" style="2" customWidth="1"/>
    <col min="13" max="13" width="73.42578125" style="8" customWidth="1"/>
    <col min="14" max="14" width="28" style="8" customWidth="1"/>
    <col min="15" max="15" width="36.85546875" style="54" customWidth="1"/>
    <col min="16" max="16" width="35.28515625" style="55" customWidth="1"/>
    <col min="17" max="17" width="9.140625" style="8" customWidth="1"/>
    <col min="18" max="18" width="23.5703125" style="23" customWidth="1"/>
    <col min="19" max="19" width="23.28515625" style="23" customWidth="1"/>
    <col min="20" max="20" width="22.28515625" style="23" bestFit="1" customWidth="1"/>
    <col min="21" max="21" width="21.28515625" style="8" bestFit="1" customWidth="1"/>
    <col min="22" max="16384" width="9.140625" style="8"/>
  </cols>
  <sheetData>
    <row r="1" spans="2:20" s="2" customFormat="1" ht="50.1" hidden="1" customHeight="1" x14ac:dyDescent="0.25">
      <c r="B1" s="1"/>
      <c r="J1" s="16"/>
      <c r="K1" s="16"/>
      <c r="O1" s="43"/>
      <c r="P1" s="44"/>
      <c r="R1" s="18"/>
      <c r="S1" s="18"/>
      <c r="T1" s="18"/>
    </row>
    <row r="2" spans="2:20" s="2" customFormat="1" ht="50.1" hidden="1" customHeight="1" x14ac:dyDescent="0.25">
      <c r="B2" s="1"/>
      <c r="J2" s="16"/>
      <c r="K2" s="16"/>
      <c r="O2" s="43"/>
      <c r="P2" s="44"/>
      <c r="R2" s="18"/>
      <c r="S2" s="18"/>
      <c r="T2" s="18"/>
    </row>
    <row r="3" spans="2:20" s="2" customFormat="1" ht="60.75" hidden="1" customHeight="1" x14ac:dyDescent="0.25">
      <c r="B3" s="1"/>
      <c r="D3" s="130" t="s">
        <v>44</v>
      </c>
      <c r="E3" s="133"/>
      <c r="F3" s="133"/>
      <c r="G3" s="133"/>
      <c r="H3" s="133"/>
      <c r="I3" s="133"/>
      <c r="J3" s="133"/>
      <c r="K3" s="133"/>
      <c r="L3" s="133"/>
      <c r="M3" s="133"/>
      <c r="N3" s="133"/>
      <c r="O3" s="133"/>
      <c r="P3" s="44"/>
      <c r="R3" s="18"/>
      <c r="S3" s="18"/>
      <c r="T3" s="18"/>
    </row>
    <row r="4" spans="2:20" s="2" customFormat="1" ht="60.75" customHeight="1" x14ac:dyDescent="0.25">
      <c r="B4" s="1"/>
      <c r="D4" s="24"/>
      <c r="E4" s="25"/>
      <c r="F4" s="25"/>
      <c r="G4" s="25"/>
      <c r="H4" s="25"/>
      <c r="I4" s="25"/>
      <c r="J4" s="60"/>
      <c r="K4" s="60"/>
      <c r="L4" s="25"/>
      <c r="M4" s="25"/>
      <c r="N4" s="25"/>
      <c r="O4" s="45"/>
      <c r="P4" s="44"/>
      <c r="R4" s="18"/>
      <c r="S4" s="18"/>
      <c r="T4" s="18"/>
    </row>
    <row r="5" spans="2:20" s="2" customFormat="1" ht="60.75" customHeight="1" x14ac:dyDescent="0.25">
      <c r="B5" s="1"/>
      <c r="D5" s="24"/>
      <c r="E5" s="25"/>
      <c r="F5" s="25"/>
      <c r="G5" s="25"/>
      <c r="H5" s="25"/>
      <c r="I5" s="25"/>
      <c r="J5" s="60"/>
      <c r="K5" s="60"/>
      <c r="L5" s="25"/>
      <c r="M5" s="25"/>
      <c r="N5" s="25"/>
      <c r="O5" s="45"/>
      <c r="P5" s="44"/>
      <c r="R5" s="18"/>
      <c r="S5" s="18"/>
      <c r="T5" s="18"/>
    </row>
    <row r="6" spans="2:20" s="2" customFormat="1" ht="60.75" customHeight="1" x14ac:dyDescent="0.25">
      <c r="B6" s="130" t="s">
        <v>550</v>
      </c>
      <c r="C6" s="130"/>
      <c r="D6" s="130"/>
      <c r="E6" s="130"/>
      <c r="F6" s="130"/>
      <c r="G6" s="130"/>
      <c r="H6" s="130"/>
      <c r="I6" s="130"/>
      <c r="J6" s="130"/>
      <c r="K6" s="130"/>
      <c r="L6" s="130"/>
      <c r="M6" s="130"/>
      <c r="N6" s="130"/>
      <c r="O6" s="130"/>
      <c r="P6" s="130"/>
      <c r="R6" s="18"/>
      <c r="S6" s="18"/>
      <c r="T6" s="18"/>
    </row>
    <row r="7" spans="2:20" s="2" customFormat="1" ht="50.1" customHeight="1" thickBot="1" x14ac:dyDescent="0.3">
      <c r="B7" s="35"/>
      <c r="C7" s="35"/>
      <c r="D7" s="35"/>
      <c r="E7" s="35"/>
      <c r="F7" s="35"/>
      <c r="G7" s="35"/>
      <c r="H7" s="35"/>
      <c r="I7" s="35"/>
      <c r="J7" s="42"/>
      <c r="K7" s="42"/>
      <c r="L7" s="35"/>
      <c r="M7" s="35"/>
      <c r="N7" s="35"/>
      <c r="O7" s="46"/>
      <c r="P7" s="47"/>
    </row>
    <row r="8" spans="2:20" s="2" customFormat="1" ht="69.75" customHeight="1" x14ac:dyDescent="0.25">
      <c r="B8" s="134" t="s">
        <v>0</v>
      </c>
      <c r="C8" s="128" t="s">
        <v>4</v>
      </c>
      <c r="D8" s="128" t="s">
        <v>13</v>
      </c>
      <c r="E8" s="128" t="s">
        <v>1</v>
      </c>
      <c r="F8" s="128" t="s">
        <v>2</v>
      </c>
      <c r="G8" s="128" t="s">
        <v>3</v>
      </c>
      <c r="H8" s="128" t="s">
        <v>5</v>
      </c>
      <c r="I8" s="128" t="s">
        <v>7</v>
      </c>
      <c r="J8" s="136" t="s">
        <v>9</v>
      </c>
      <c r="K8" s="136" t="s">
        <v>10</v>
      </c>
      <c r="L8" s="128" t="s">
        <v>11</v>
      </c>
      <c r="M8" s="128" t="s">
        <v>8</v>
      </c>
      <c r="N8" s="128" t="s">
        <v>6</v>
      </c>
      <c r="O8" s="131" t="s">
        <v>42</v>
      </c>
      <c r="P8" s="131" t="s">
        <v>43</v>
      </c>
      <c r="R8" s="18"/>
      <c r="S8" s="18"/>
      <c r="T8" s="18"/>
    </row>
    <row r="9" spans="2:20" s="7" customFormat="1" ht="94.5" customHeight="1" x14ac:dyDescent="0.25">
      <c r="B9" s="135"/>
      <c r="C9" s="129"/>
      <c r="D9" s="129"/>
      <c r="E9" s="129"/>
      <c r="F9" s="129"/>
      <c r="G9" s="129"/>
      <c r="H9" s="129"/>
      <c r="I9" s="129"/>
      <c r="J9" s="137"/>
      <c r="K9" s="137"/>
      <c r="L9" s="129"/>
      <c r="M9" s="129"/>
      <c r="N9" s="129"/>
      <c r="O9" s="132"/>
      <c r="P9" s="132"/>
      <c r="R9" s="19"/>
      <c r="S9" s="19"/>
      <c r="T9" s="19"/>
    </row>
    <row r="10" spans="2:20" s="32" customFormat="1" ht="80.099999999999994" customHeight="1" x14ac:dyDescent="0.25">
      <c r="B10" s="26">
        <v>1</v>
      </c>
      <c r="C10" s="27" t="s">
        <v>22</v>
      </c>
      <c r="D10" s="27" t="s">
        <v>109</v>
      </c>
      <c r="E10" s="27" t="s">
        <v>47</v>
      </c>
      <c r="F10" s="28" t="s">
        <v>64</v>
      </c>
      <c r="G10" s="27" t="s">
        <v>110</v>
      </c>
      <c r="H10" s="27" t="s">
        <v>70</v>
      </c>
      <c r="I10" s="27" t="s">
        <v>111</v>
      </c>
      <c r="J10" s="29">
        <v>18000000</v>
      </c>
      <c r="K10" s="30">
        <v>15300000</v>
      </c>
      <c r="L10" s="27" t="s">
        <v>49</v>
      </c>
      <c r="M10" s="61" t="s">
        <v>81</v>
      </c>
      <c r="N10" s="27" t="s">
        <v>97</v>
      </c>
      <c r="O10" s="31" t="s">
        <v>103</v>
      </c>
      <c r="P10" s="40" t="s">
        <v>101</v>
      </c>
    </row>
    <row r="11" spans="2:20" s="32" customFormat="1" ht="80.099999999999994" customHeight="1" x14ac:dyDescent="0.25">
      <c r="B11" s="26">
        <f>B10+1</f>
        <v>2</v>
      </c>
      <c r="C11" s="27" t="s">
        <v>22</v>
      </c>
      <c r="D11" s="27" t="s">
        <v>109</v>
      </c>
      <c r="E11" s="27" t="s">
        <v>112</v>
      </c>
      <c r="F11" s="28" t="s">
        <v>65</v>
      </c>
      <c r="G11" s="27" t="s">
        <v>113</v>
      </c>
      <c r="H11" s="27" t="s">
        <v>71</v>
      </c>
      <c r="I11" s="27" t="s">
        <v>111</v>
      </c>
      <c r="J11" s="29">
        <v>78500000</v>
      </c>
      <c r="K11" s="30">
        <v>66725000</v>
      </c>
      <c r="L11" s="27" t="s">
        <v>49</v>
      </c>
      <c r="M11" s="61" t="s">
        <v>82</v>
      </c>
      <c r="N11" s="27" t="s">
        <v>99</v>
      </c>
      <c r="O11" s="56" t="s">
        <v>102</v>
      </c>
      <c r="P11" s="40" t="s">
        <v>103</v>
      </c>
    </row>
    <row r="12" spans="2:20" s="32" customFormat="1" ht="80.099999999999994" customHeight="1" x14ac:dyDescent="0.25">
      <c r="B12" s="26">
        <f t="shared" ref="B12:B34" si="0">B11+1</f>
        <v>3</v>
      </c>
      <c r="C12" s="27" t="s">
        <v>22</v>
      </c>
      <c r="D12" s="27" t="s">
        <v>109</v>
      </c>
      <c r="E12" s="27" t="s">
        <v>47</v>
      </c>
      <c r="F12" s="28" t="s">
        <v>66</v>
      </c>
      <c r="G12" s="27" t="s">
        <v>114</v>
      </c>
      <c r="H12" s="27" t="s">
        <v>70</v>
      </c>
      <c r="I12" s="27" t="s">
        <v>111</v>
      </c>
      <c r="J12" s="29">
        <v>6000000</v>
      </c>
      <c r="K12" s="30">
        <v>5100000</v>
      </c>
      <c r="L12" s="27" t="s">
        <v>49</v>
      </c>
      <c r="M12" s="61" t="s">
        <v>83</v>
      </c>
      <c r="N12" s="27" t="s">
        <v>99</v>
      </c>
      <c r="O12" s="41" t="s">
        <v>105</v>
      </c>
      <c r="P12" s="40" t="s">
        <v>103</v>
      </c>
    </row>
    <row r="13" spans="2:20" s="70" customFormat="1" ht="80.099999999999994" customHeight="1" x14ac:dyDescent="0.25">
      <c r="B13" s="68">
        <f t="shared" si="0"/>
        <v>4</v>
      </c>
      <c r="C13" s="69" t="s">
        <v>22</v>
      </c>
      <c r="D13" s="69" t="s">
        <v>109</v>
      </c>
      <c r="E13" s="69" t="s">
        <v>47</v>
      </c>
      <c r="F13" s="72" t="s">
        <v>67</v>
      </c>
      <c r="G13" s="69" t="s">
        <v>115</v>
      </c>
      <c r="H13" s="69" t="s">
        <v>70</v>
      </c>
      <c r="I13" s="69" t="s">
        <v>111</v>
      </c>
      <c r="J13" s="118">
        <v>600000</v>
      </c>
      <c r="K13" s="91">
        <v>510000</v>
      </c>
      <c r="L13" s="69" t="s">
        <v>49</v>
      </c>
      <c r="M13" s="119" t="s">
        <v>83</v>
      </c>
      <c r="N13" s="69" t="s">
        <v>99</v>
      </c>
      <c r="O13" s="120" t="s">
        <v>102</v>
      </c>
      <c r="P13" s="121" t="s">
        <v>105</v>
      </c>
    </row>
    <row r="14" spans="2:20" s="32" customFormat="1" ht="80.099999999999994" customHeight="1" x14ac:dyDescent="0.25">
      <c r="B14" s="26">
        <f>B13+1</f>
        <v>5</v>
      </c>
      <c r="C14" s="27" t="s">
        <v>22</v>
      </c>
      <c r="D14" s="27" t="s">
        <v>109</v>
      </c>
      <c r="E14" s="27" t="s">
        <v>116</v>
      </c>
      <c r="F14" s="28" t="s">
        <v>68</v>
      </c>
      <c r="G14" s="27" t="s">
        <v>117</v>
      </c>
      <c r="H14" s="27" t="s">
        <v>72</v>
      </c>
      <c r="I14" s="27" t="s">
        <v>111</v>
      </c>
      <c r="J14" s="29">
        <v>30000000</v>
      </c>
      <c r="K14" s="30">
        <v>25500000</v>
      </c>
      <c r="L14" s="27" t="s">
        <v>49</v>
      </c>
      <c r="M14" s="61" t="s">
        <v>83</v>
      </c>
      <c r="N14" s="27" t="s">
        <v>99</v>
      </c>
      <c r="O14" s="41" t="s">
        <v>105</v>
      </c>
      <c r="P14" s="40" t="s">
        <v>103</v>
      </c>
    </row>
    <row r="15" spans="2:20" s="32" customFormat="1" ht="80.099999999999994" customHeight="1" x14ac:dyDescent="0.25">
      <c r="B15" s="26">
        <f t="shared" si="0"/>
        <v>6</v>
      </c>
      <c r="C15" s="27" t="s">
        <v>22</v>
      </c>
      <c r="D15" s="27" t="s">
        <v>109</v>
      </c>
      <c r="E15" s="27" t="s">
        <v>118</v>
      </c>
      <c r="F15" s="28" t="s">
        <v>69</v>
      </c>
      <c r="G15" s="27" t="s">
        <v>69</v>
      </c>
      <c r="H15" s="27" t="s">
        <v>72</v>
      </c>
      <c r="I15" s="27" t="s">
        <v>111</v>
      </c>
      <c r="J15" s="29">
        <v>150755162</v>
      </c>
      <c r="K15" s="30">
        <v>128141888</v>
      </c>
      <c r="L15" s="27" t="s">
        <v>49</v>
      </c>
      <c r="M15" s="61" t="s">
        <v>83</v>
      </c>
      <c r="N15" s="27" t="s">
        <v>97</v>
      </c>
      <c r="O15" s="41" t="s">
        <v>102</v>
      </c>
      <c r="P15" s="40" t="s">
        <v>101</v>
      </c>
    </row>
    <row r="16" spans="2:20" s="34" customFormat="1" ht="80.099999999999994" customHeight="1" x14ac:dyDescent="0.25">
      <c r="B16" s="26">
        <f t="shared" si="0"/>
        <v>7</v>
      </c>
      <c r="C16" s="27" t="s">
        <v>22</v>
      </c>
      <c r="D16" s="27" t="s">
        <v>109</v>
      </c>
      <c r="E16" s="27" t="s">
        <v>119</v>
      </c>
      <c r="F16" s="28" t="s">
        <v>62</v>
      </c>
      <c r="G16" s="27" t="s">
        <v>120</v>
      </c>
      <c r="H16" s="27" t="s">
        <v>73</v>
      </c>
      <c r="I16" s="27" t="s">
        <v>111</v>
      </c>
      <c r="J16" s="29">
        <v>777032.94</v>
      </c>
      <c r="K16" s="30">
        <v>660478</v>
      </c>
      <c r="L16" s="27" t="s">
        <v>49</v>
      </c>
      <c r="M16" s="61" t="s">
        <v>84</v>
      </c>
      <c r="N16" s="27" t="s">
        <v>100</v>
      </c>
      <c r="O16" s="57" t="s">
        <v>105</v>
      </c>
      <c r="P16" s="57" t="s">
        <v>107</v>
      </c>
    </row>
    <row r="17" spans="2:16" s="34" customFormat="1" ht="80.099999999999994" customHeight="1" x14ac:dyDescent="0.25">
      <c r="B17" s="26">
        <f t="shared" si="0"/>
        <v>8</v>
      </c>
      <c r="C17" s="27" t="s">
        <v>22</v>
      </c>
      <c r="D17" s="27" t="s">
        <v>109</v>
      </c>
      <c r="E17" s="27" t="s">
        <v>119</v>
      </c>
      <c r="F17" s="28" t="s">
        <v>62</v>
      </c>
      <c r="G17" s="27" t="s">
        <v>120</v>
      </c>
      <c r="H17" s="27" t="s">
        <v>121</v>
      </c>
      <c r="I17" s="27" t="s">
        <v>111</v>
      </c>
      <c r="J17" s="29">
        <v>878351.66</v>
      </c>
      <c r="K17" s="30">
        <v>746598.91</v>
      </c>
      <c r="L17" s="27" t="s">
        <v>49</v>
      </c>
      <c r="M17" s="61" t="s">
        <v>87</v>
      </c>
      <c r="N17" s="27" t="s">
        <v>100</v>
      </c>
      <c r="O17" s="57" t="s">
        <v>105</v>
      </c>
      <c r="P17" s="57" t="s">
        <v>107</v>
      </c>
    </row>
    <row r="18" spans="2:16" s="32" customFormat="1" ht="80.099999999999994" customHeight="1" x14ac:dyDescent="0.25">
      <c r="B18" s="26">
        <f t="shared" si="0"/>
        <v>9</v>
      </c>
      <c r="C18" s="27" t="s">
        <v>22</v>
      </c>
      <c r="D18" s="27" t="s">
        <v>109</v>
      </c>
      <c r="E18" s="27" t="s">
        <v>58</v>
      </c>
      <c r="F18" s="28" t="s">
        <v>122</v>
      </c>
      <c r="G18" s="27" t="s">
        <v>123</v>
      </c>
      <c r="H18" s="27" t="s">
        <v>75</v>
      </c>
      <c r="I18" s="27" t="s">
        <v>111</v>
      </c>
      <c r="J18" s="29">
        <v>37931995</v>
      </c>
      <c r="K18" s="30">
        <v>32242195.75</v>
      </c>
      <c r="L18" s="27" t="s">
        <v>49</v>
      </c>
      <c r="M18" s="61" t="s">
        <v>85</v>
      </c>
      <c r="N18" s="27" t="s">
        <v>98</v>
      </c>
      <c r="O18" s="31" t="s">
        <v>103</v>
      </c>
      <c r="P18" s="40" t="s">
        <v>104</v>
      </c>
    </row>
    <row r="19" spans="2:16" s="32" customFormat="1" ht="80.099999999999994" customHeight="1" x14ac:dyDescent="0.25">
      <c r="B19" s="26">
        <f t="shared" si="0"/>
        <v>10</v>
      </c>
      <c r="C19" s="27" t="s">
        <v>22</v>
      </c>
      <c r="D19" s="27" t="s">
        <v>109</v>
      </c>
      <c r="E19" s="27" t="s">
        <v>58</v>
      </c>
      <c r="F19" s="28" t="s">
        <v>124</v>
      </c>
      <c r="G19" s="27" t="s">
        <v>123</v>
      </c>
      <c r="H19" s="27" t="s">
        <v>74</v>
      </c>
      <c r="I19" s="27" t="s">
        <v>111</v>
      </c>
      <c r="J19" s="29">
        <v>8400195</v>
      </c>
      <c r="K19" s="30">
        <v>7140165.75</v>
      </c>
      <c r="L19" s="27" t="s">
        <v>49</v>
      </c>
      <c r="M19" s="61" t="s">
        <v>86</v>
      </c>
      <c r="N19" s="27" t="s">
        <v>99</v>
      </c>
      <c r="O19" s="31" t="s">
        <v>103</v>
      </c>
      <c r="P19" s="40" t="s">
        <v>104</v>
      </c>
    </row>
    <row r="20" spans="2:16" s="32" customFormat="1" ht="80.099999999999994" customHeight="1" x14ac:dyDescent="0.25">
      <c r="B20" s="26">
        <f t="shared" si="0"/>
        <v>11</v>
      </c>
      <c r="C20" s="27" t="s">
        <v>22</v>
      </c>
      <c r="D20" s="27" t="s">
        <v>109</v>
      </c>
      <c r="E20" s="27" t="s">
        <v>58</v>
      </c>
      <c r="F20" s="28" t="s">
        <v>125</v>
      </c>
      <c r="G20" s="27" t="s">
        <v>123</v>
      </c>
      <c r="H20" s="27" t="s">
        <v>74</v>
      </c>
      <c r="I20" s="27" t="s">
        <v>111</v>
      </c>
      <c r="J20" s="29">
        <v>23849977</v>
      </c>
      <c r="K20" s="30">
        <v>20272480.449999999</v>
      </c>
      <c r="L20" s="27" t="s">
        <v>49</v>
      </c>
      <c r="M20" s="61" t="s">
        <v>86</v>
      </c>
      <c r="N20" s="27" t="s">
        <v>99</v>
      </c>
      <c r="O20" s="31" t="s">
        <v>105</v>
      </c>
      <c r="P20" s="40" t="s">
        <v>106</v>
      </c>
    </row>
    <row r="21" spans="2:16" s="32" customFormat="1" ht="80.099999999999994" customHeight="1" x14ac:dyDescent="0.25">
      <c r="B21" s="26">
        <f t="shared" si="0"/>
        <v>12</v>
      </c>
      <c r="C21" s="27" t="s">
        <v>22</v>
      </c>
      <c r="D21" s="27" t="s">
        <v>109</v>
      </c>
      <c r="E21" s="27" t="s">
        <v>58</v>
      </c>
      <c r="F21" s="28" t="s">
        <v>127</v>
      </c>
      <c r="G21" s="27" t="s">
        <v>123</v>
      </c>
      <c r="H21" s="27" t="s">
        <v>74</v>
      </c>
      <c r="I21" s="27" t="s">
        <v>111</v>
      </c>
      <c r="J21" s="29">
        <v>125898600</v>
      </c>
      <c r="K21" s="30">
        <v>107013810</v>
      </c>
      <c r="L21" s="27" t="s">
        <v>49</v>
      </c>
      <c r="M21" s="61" t="s">
        <v>88</v>
      </c>
      <c r="N21" s="27" t="s">
        <v>99</v>
      </c>
      <c r="O21" s="56" t="s">
        <v>105</v>
      </c>
      <c r="P21" s="40" t="s">
        <v>106</v>
      </c>
    </row>
    <row r="22" spans="2:16" s="32" customFormat="1" ht="80.099999999999994" customHeight="1" x14ac:dyDescent="0.25">
      <c r="B22" s="26">
        <f t="shared" si="0"/>
        <v>13</v>
      </c>
      <c r="C22" s="27" t="s">
        <v>22</v>
      </c>
      <c r="D22" s="27" t="s">
        <v>109</v>
      </c>
      <c r="E22" s="27" t="s">
        <v>58</v>
      </c>
      <c r="F22" s="28" t="s">
        <v>128</v>
      </c>
      <c r="G22" s="27" t="s">
        <v>123</v>
      </c>
      <c r="H22" s="27" t="s">
        <v>74</v>
      </c>
      <c r="I22" s="27" t="s">
        <v>111</v>
      </c>
      <c r="J22" s="29">
        <v>35294118</v>
      </c>
      <c r="K22" s="30">
        <v>30000000</v>
      </c>
      <c r="L22" s="27" t="s">
        <v>49</v>
      </c>
      <c r="M22" s="61" t="s">
        <v>88</v>
      </c>
      <c r="N22" s="27" t="s">
        <v>97</v>
      </c>
      <c r="O22" s="41" t="s">
        <v>102</v>
      </c>
      <c r="P22" s="40" t="s">
        <v>101</v>
      </c>
    </row>
    <row r="23" spans="2:16" s="32" customFormat="1" ht="80.099999999999994" customHeight="1" x14ac:dyDescent="0.25">
      <c r="B23" s="26">
        <f t="shared" si="0"/>
        <v>14</v>
      </c>
      <c r="C23" s="27" t="s">
        <v>22</v>
      </c>
      <c r="D23" s="27" t="s">
        <v>109</v>
      </c>
      <c r="E23" s="27" t="s">
        <v>129</v>
      </c>
      <c r="F23" s="28" t="s">
        <v>63</v>
      </c>
      <c r="G23" s="27" t="s">
        <v>130</v>
      </c>
      <c r="H23" s="27" t="s">
        <v>76</v>
      </c>
      <c r="I23" s="27" t="s">
        <v>111</v>
      </c>
      <c r="J23" s="29">
        <v>12315317</v>
      </c>
      <c r="K23" s="30">
        <v>10468019.449999999</v>
      </c>
      <c r="L23" s="27" t="s">
        <v>49</v>
      </c>
      <c r="M23" s="61" t="s">
        <v>86</v>
      </c>
      <c r="N23" s="27" t="s">
        <v>99</v>
      </c>
      <c r="O23" s="41" t="s">
        <v>103</v>
      </c>
      <c r="P23" s="40" t="s">
        <v>108</v>
      </c>
    </row>
    <row r="24" spans="2:16" s="32" customFormat="1" ht="80.099999999999994" customHeight="1" x14ac:dyDescent="0.25">
      <c r="B24" s="26">
        <f t="shared" si="0"/>
        <v>15</v>
      </c>
      <c r="C24" s="27" t="s">
        <v>22</v>
      </c>
      <c r="D24" s="27" t="s">
        <v>109</v>
      </c>
      <c r="E24" s="27" t="s">
        <v>119</v>
      </c>
      <c r="F24" s="28" t="s">
        <v>62</v>
      </c>
      <c r="G24" s="27" t="s">
        <v>120</v>
      </c>
      <c r="H24" s="27" t="s">
        <v>75</v>
      </c>
      <c r="I24" s="27" t="s">
        <v>111</v>
      </c>
      <c r="J24" s="29">
        <v>875294.12</v>
      </c>
      <c r="K24" s="30">
        <v>744000</v>
      </c>
      <c r="L24" s="27" t="s">
        <v>49</v>
      </c>
      <c r="M24" s="61" t="s">
        <v>89</v>
      </c>
      <c r="N24" s="27" t="s">
        <v>100</v>
      </c>
      <c r="O24" s="57" t="s">
        <v>105</v>
      </c>
      <c r="P24" s="57" t="s">
        <v>107</v>
      </c>
    </row>
    <row r="25" spans="2:16" s="34" customFormat="1" ht="80.099999999999994" customHeight="1" x14ac:dyDescent="0.25">
      <c r="B25" s="26">
        <f t="shared" si="0"/>
        <v>16</v>
      </c>
      <c r="C25" s="27" t="s">
        <v>22</v>
      </c>
      <c r="D25" s="27" t="s">
        <v>109</v>
      </c>
      <c r="E25" s="27" t="s">
        <v>119</v>
      </c>
      <c r="F25" s="28" t="s">
        <v>62</v>
      </c>
      <c r="G25" s="27" t="s">
        <v>120</v>
      </c>
      <c r="H25" s="27" t="s">
        <v>126</v>
      </c>
      <c r="I25" s="27" t="s">
        <v>111</v>
      </c>
      <c r="J25" s="29">
        <v>470588.24</v>
      </c>
      <c r="K25" s="30">
        <v>400000</v>
      </c>
      <c r="L25" s="27" t="s">
        <v>49</v>
      </c>
      <c r="M25" s="61" t="s">
        <v>90</v>
      </c>
      <c r="N25" s="27" t="s">
        <v>100</v>
      </c>
      <c r="O25" s="31" t="s">
        <v>105</v>
      </c>
      <c r="P25" s="40" t="s">
        <v>107</v>
      </c>
    </row>
    <row r="26" spans="2:16" s="32" customFormat="1" ht="80.099999999999994" customHeight="1" x14ac:dyDescent="0.25">
      <c r="B26" s="26">
        <f t="shared" si="0"/>
        <v>17</v>
      </c>
      <c r="C26" s="27" t="s">
        <v>22</v>
      </c>
      <c r="D26" s="27" t="s">
        <v>109</v>
      </c>
      <c r="E26" s="27" t="s">
        <v>131</v>
      </c>
      <c r="F26" s="28" t="s">
        <v>133</v>
      </c>
      <c r="G26" s="27" t="s">
        <v>132</v>
      </c>
      <c r="H26" s="27" t="s">
        <v>77</v>
      </c>
      <c r="I26" s="27" t="s">
        <v>111</v>
      </c>
      <c r="J26" s="29">
        <v>47178633</v>
      </c>
      <c r="K26" s="30">
        <v>40101838.049999997</v>
      </c>
      <c r="L26" s="27" t="s">
        <v>49</v>
      </c>
      <c r="M26" s="61" t="s">
        <v>86</v>
      </c>
      <c r="N26" s="27" t="s">
        <v>99</v>
      </c>
      <c r="O26" s="57" t="s">
        <v>105</v>
      </c>
      <c r="P26" s="57" t="s">
        <v>106</v>
      </c>
    </row>
    <row r="27" spans="2:16" s="34" customFormat="1" ht="80.099999999999994" customHeight="1" x14ac:dyDescent="0.25">
      <c r="B27" s="26">
        <f t="shared" si="0"/>
        <v>18</v>
      </c>
      <c r="C27" s="27" t="s">
        <v>22</v>
      </c>
      <c r="D27" s="27" t="s">
        <v>109</v>
      </c>
      <c r="E27" s="27" t="s">
        <v>119</v>
      </c>
      <c r="F27" s="28" t="s">
        <v>62</v>
      </c>
      <c r="G27" s="27" t="s">
        <v>120</v>
      </c>
      <c r="H27" s="27" t="s">
        <v>77</v>
      </c>
      <c r="I27" s="27" t="s">
        <v>111</v>
      </c>
      <c r="J27" s="29">
        <v>364705.88</v>
      </c>
      <c r="K27" s="30">
        <v>310000</v>
      </c>
      <c r="L27" s="27" t="s">
        <v>49</v>
      </c>
      <c r="M27" s="61" t="s">
        <v>90</v>
      </c>
      <c r="N27" s="27" t="s">
        <v>100</v>
      </c>
      <c r="O27" s="57" t="s">
        <v>105</v>
      </c>
      <c r="P27" s="57" t="s">
        <v>107</v>
      </c>
    </row>
    <row r="28" spans="2:16" s="32" customFormat="1" ht="80.099999999999994" customHeight="1" x14ac:dyDescent="0.25">
      <c r="B28" s="26">
        <f t="shared" si="0"/>
        <v>19</v>
      </c>
      <c r="C28" s="27" t="s">
        <v>22</v>
      </c>
      <c r="D28" s="27" t="s">
        <v>109</v>
      </c>
      <c r="E28" s="27" t="s">
        <v>119</v>
      </c>
      <c r="F28" s="28" t="s">
        <v>62</v>
      </c>
      <c r="G28" s="27" t="s">
        <v>120</v>
      </c>
      <c r="H28" s="27" t="s">
        <v>134</v>
      </c>
      <c r="I28" s="27" t="s">
        <v>111</v>
      </c>
      <c r="J28" s="29">
        <v>294117.65000000002</v>
      </c>
      <c r="K28" s="30">
        <v>250000</v>
      </c>
      <c r="L28" s="27" t="s">
        <v>49</v>
      </c>
      <c r="M28" s="61" t="s">
        <v>91</v>
      </c>
      <c r="N28" s="27" t="s">
        <v>100</v>
      </c>
      <c r="O28" s="31" t="s">
        <v>105</v>
      </c>
      <c r="P28" s="40" t="s">
        <v>107</v>
      </c>
    </row>
    <row r="29" spans="2:16" s="32" customFormat="1" ht="80.099999999999994" customHeight="1" x14ac:dyDescent="0.25">
      <c r="B29" s="26">
        <f t="shared" si="0"/>
        <v>20</v>
      </c>
      <c r="C29" s="27" t="s">
        <v>22</v>
      </c>
      <c r="D29" s="27" t="s">
        <v>109</v>
      </c>
      <c r="E29" s="27" t="s">
        <v>60</v>
      </c>
      <c r="F29" s="28" t="s">
        <v>136</v>
      </c>
      <c r="G29" s="27" t="s">
        <v>135</v>
      </c>
      <c r="H29" s="27" t="s">
        <v>79</v>
      </c>
      <c r="I29" s="27" t="s">
        <v>111</v>
      </c>
      <c r="J29" s="29">
        <v>61231910</v>
      </c>
      <c r="K29" s="30">
        <v>39800741.5</v>
      </c>
      <c r="L29" s="27" t="s">
        <v>49</v>
      </c>
      <c r="M29" s="61" t="s">
        <v>92</v>
      </c>
      <c r="N29" s="27" t="s">
        <v>99</v>
      </c>
      <c r="O29" s="41" t="s">
        <v>105</v>
      </c>
      <c r="P29" s="40" t="s">
        <v>106</v>
      </c>
    </row>
    <row r="30" spans="2:16" s="32" customFormat="1" ht="80.099999999999994" customHeight="1" x14ac:dyDescent="0.25">
      <c r="B30" s="26">
        <f t="shared" si="0"/>
        <v>21</v>
      </c>
      <c r="C30" s="27" t="s">
        <v>22</v>
      </c>
      <c r="D30" s="27" t="s">
        <v>109</v>
      </c>
      <c r="E30" s="27" t="s">
        <v>60</v>
      </c>
      <c r="F30" s="28" t="s">
        <v>137</v>
      </c>
      <c r="G30" s="27" t="s">
        <v>135</v>
      </c>
      <c r="H30" s="27" t="s">
        <v>78</v>
      </c>
      <c r="I30" s="27" t="s">
        <v>111</v>
      </c>
      <c r="J30" s="29">
        <v>16307699</v>
      </c>
      <c r="K30" s="30">
        <v>10600004.35</v>
      </c>
      <c r="L30" s="27" t="s">
        <v>49</v>
      </c>
      <c r="M30" s="61" t="s">
        <v>93</v>
      </c>
      <c r="N30" s="27" t="s">
        <v>99</v>
      </c>
      <c r="O30" s="56" t="s">
        <v>103</v>
      </c>
      <c r="P30" s="40" t="s">
        <v>108</v>
      </c>
    </row>
    <row r="31" spans="2:16" s="32" customFormat="1" ht="80.099999999999994" customHeight="1" x14ac:dyDescent="0.25">
      <c r="B31" s="26">
        <f t="shared" si="0"/>
        <v>22</v>
      </c>
      <c r="C31" s="27" t="s">
        <v>22</v>
      </c>
      <c r="D31" s="27" t="s">
        <v>109</v>
      </c>
      <c r="E31" s="27" t="s">
        <v>119</v>
      </c>
      <c r="F31" s="28" t="s">
        <v>62</v>
      </c>
      <c r="G31" s="27" t="s">
        <v>120</v>
      </c>
      <c r="H31" s="27" t="s">
        <v>78</v>
      </c>
      <c r="I31" s="27" t="s">
        <v>111</v>
      </c>
      <c r="J31" s="29">
        <v>1846153.85</v>
      </c>
      <c r="K31" s="30">
        <v>1200000</v>
      </c>
      <c r="L31" s="27" t="s">
        <v>49</v>
      </c>
      <c r="M31" s="61" t="s">
        <v>94</v>
      </c>
      <c r="N31" s="27" t="s">
        <v>100</v>
      </c>
      <c r="O31" s="41" t="s">
        <v>105</v>
      </c>
      <c r="P31" s="40" t="s">
        <v>107</v>
      </c>
    </row>
    <row r="32" spans="2:16" s="34" customFormat="1" ht="80.099999999999994" customHeight="1" x14ac:dyDescent="0.25">
      <c r="B32" s="26">
        <f t="shared" si="0"/>
        <v>23</v>
      </c>
      <c r="C32" s="27" t="s">
        <v>22</v>
      </c>
      <c r="D32" s="27" t="s">
        <v>109</v>
      </c>
      <c r="E32" s="27" t="s">
        <v>61</v>
      </c>
      <c r="F32" s="28" t="s">
        <v>139</v>
      </c>
      <c r="G32" s="27" t="s">
        <v>138</v>
      </c>
      <c r="H32" s="27" t="s">
        <v>80</v>
      </c>
      <c r="I32" s="27" t="s">
        <v>111</v>
      </c>
      <c r="J32" s="29">
        <v>25562866</v>
      </c>
      <c r="K32" s="30">
        <v>21728436.099999998</v>
      </c>
      <c r="L32" s="27" t="s">
        <v>49</v>
      </c>
      <c r="M32" s="61" t="s">
        <v>95</v>
      </c>
      <c r="N32" s="27" t="s">
        <v>99</v>
      </c>
      <c r="O32" s="57" t="s">
        <v>105</v>
      </c>
      <c r="P32" s="57" t="s">
        <v>106</v>
      </c>
    </row>
    <row r="33" spans="1:16" s="34" customFormat="1" ht="80.099999999999994" customHeight="1" x14ac:dyDescent="0.25">
      <c r="B33" s="26">
        <f t="shared" si="0"/>
        <v>24</v>
      </c>
      <c r="C33" s="27" t="s">
        <v>22</v>
      </c>
      <c r="D33" s="27" t="s">
        <v>109</v>
      </c>
      <c r="E33" s="27" t="s">
        <v>61</v>
      </c>
      <c r="F33" s="28" t="s">
        <v>140</v>
      </c>
      <c r="G33" s="27" t="s">
        <v>138</v>
      </c>
      <c r="H33" s="27" t="s">
        <v>80</v>
      </c>
      <c r="I33" s="27" t="s">
        <v>111</v>
      </c>
      <c r="J33" s="29">
        <v>19831892</v>
      </c>
      <c r="K33" s="30">
        <v>16857108.199999999</v>
      </c>
      <c r="L33" s="27" t="s">
        <v>49</v>
      </c>
      <c r="M33" s="61" t="s">
        <v>86</v>
      </c>
      <c r="N33" s="27" t="s">
        <v>99</v>
      </c>
      <c r="O33" s="57" t="s">
        <v>103</v>
      </c>
      <c r="P33" s="57" t="s">
        <v>108</v>
      </c>
    </row>
    <row r="34" spans="1:16" s="32" customFormat="1" ht="80.099999999999994" customHeight="1" x14ac:dyDescent="0.25">
      <c r="B34" s="26">
        <f t="shared" si="0"/>
        <v>25</v>
      </c>
      <c r="C34" s="27" t="s">
        <v>22</v>
      </c>
      <c r="D34" s="27" t="s">
        <v>109</v>
      </c>
      <c r="E34" s="27" t="s">
        <v>119</v>
      </c>
      <c r="F34" s="28" t="s">
        <v>62</v>
      </c>
      <c r="G34" s="27" t="s">
        <v>120</v>
      </c>
      <c r="H34" s="27" t="s">
        <v>80</v>
      </c>
      <c r="I34" s="27" t="s">
        <v>111</v>
      </c>
      <c r="J34" s="29">
        <v>1568489.3</v>
      </c>
      <c r="K34" s="30">
        <v>1333215.9099999999</v>
      </c>
      <c r="L34" s="27" t="s">
        <v>49</v>
      </c>
      <c r="M34" s="61" t="s">
        <v>96</v>
      </c>
      <c r="N34" s="27" t="s">
        <v>100</v>
      </c>
      <c r="O34" s="31" t="s">
        <v>105</v>
      </c>
      <c r="P34" s="40" t="s">
        <v>107</v>
      </c>
    </row>
    <row r="35" spans="1:16" s="35" customFormat="1" ht="80.099999999999994" customHeight="1" x14ac:dyDescent="0.25">
      <c r="B35" s="66">
        <v>25</v>
      </c>
      <c r="C35" s="3" t="s">
        <v>22</v>
      </c>
      <c r="D35" s="3" t="s">
        <v>14</v>
      </c>
      <c r="E35" s="3" t="s">
        <v>517</v>
      </c>
      <c r="F35" s="3"/>
      <c r="G35" s="3"/>
      <c r="H35" s="3"/>
      <c r="I35" s="3"/>
      <c r="J35" s="67">
        <f>SUM(J10:J34)</f>
        <v>704733097.63999999</v>
      </c>
      <c r="K35" s="67">
        <f>SUM(K10:K34)</f>
        <v>583145980.41999996</v>
      </c>
      <c r="L35" s="3"/>
      <c r="M35" s="3"/>
      <c r="N35" s="3"/>
      <c r="O35" s="48"/>
      <c r="P35" s="49"/>
    </row>
    <row r="36" spans="1:16" s="32" customFormat="1" ht="80.099999999999994" customHeight="1" x14ac:dyDescent="0.25">
      <c r="B36" s="68">
        <v>1</v>
      </c>
      <c r="C36" s="69" t="s">
        <v>510</v>
      </c>
      <c r="D36" s="69" t="s">
        <v>487</v>
      </c>
      <c r="E36" s="69" t="s">
        <v>442</v>
      </c>
      <c r="F36" s="69" t="s">
        <v>488</v>
      </c>
      <c r="G36" s="69" t="s">
        <v>489</v>
      </c>
      <c r="H36" s="27"/>
      <c r="I36" s="27"/>
      <c r="J36" s="92">
        <v>4370774.87</v>
      </c>
      <c r="K36" s="92">
        <v>3715158.69</v>
      </c>
      <c r="L36" s="69" t="s">
        <v>49</v>
      </c>
      <c r="M36" s="69" t="s">
        <v>490</v>
      </c>
      <c r="N36" s="69" t="s">
        <v>50</v>
      </c>
      <c r="O36" s="104">
        <v>45626</v>
      </c>
      <c r="P36" s="104">
        <v>45807</v>
      </c>
    </row>
    <row r="37" spans="1:16" s="32" customFormat="1" ht="80.099999999999994" customHeight="1" x14ac:dyDescent="0.25">
      <c r="B37" s="68">
        <f t="shared" ref="B37:B43" si="1">B36+1</f>
        <v>2</v>
      </c>
      <c r="C37" s="69" t="s">
        <v>510</v>
      </c>
      <c r="D37" s="69" t="s">
        <v>487</v>
      </c>
      <c r="E37" s="69" t="s">
        <v>442</v>
      </c>
      <c r="F37" s="69" t="s">
        <v>491</v>
      </c>
      <c r="G37" s="69" t="s">
        <v>492</v>
      </c>
      <c r="H37" s="27"/>
      <c r="I37" s="27"/>
      <c r="J37" s="92">
        <v>5752692.2400000002</v>
      </c>
      <c r="K37" s="92">
        <v>4889788.71</v>
      </c>
      <c r="L37" s="69" t="s">
        <v>49</v>
      </c>
      <c r="M37" s="69" t="s">
        <v>493</v>
      </c>
      <c r="N37" s="69" t="s">
        <v>50</v>
      </c>
      <c r="O37" s="104">
        <v>45580</v>
      </c>
      <c r="P37" s="104">
        <v>45762</v>
      </c>
    </row>
    <row r="38" spans="1:16" s="32" customFormat="1" ht="80.099999999999994" customHeight="1" x14ac:dyDescent="0.25">
      <c r="B38" s="68">
        <f t="shared" si="1"/>
        <v>3</v>
      </c>
      <c r="C38" s="69" t="s">
        <v>510</v>
      </c>
      <c r="D38" s="69" t="s">
        <v>487</v>
      </c>
      <c r="E38" s="69" t="s">
        <v>442</v>
      </c>
      <c r="F38" s="69" t="s">
        <v>494</v>
      </c>
      <c r="G38" s="69" t="s">
        <v>495</v>
      </c>
      <c r="H38" s="27"/>
      <c r="I38" s="27"/>
      <c r="J38" s="92">
        <v>10673789</v>
      </c>
      <c r="K38" s="92">
        <v>9072721</v>
      </c>
      <c r="L38" s="69" t="s">
        <v>49</v>
      </c>
      <c r="M38" s="69" t="s">
        <v>496</v>
      </c>
      <c r="N38" s="69" t="s">
        <v>50</v>
      </c>
      <c r="O38" s="104">
        <v>45626</v>
      </c>
      <c r="P38" s="104">
        <v>45807</v>
      </c>
    </row>
    <row r="39" spans="1:16" s="32" customFormat="1" ht="80.099999999999994" customHeight="1" x14ac:dyDescent="0.25">
      <c r="B39" s="68">
        <f t="shared" si="1"/>
        <v>4</v>
      </c>
      <c r="C39" s="69" t="s">
        <v>510</v>
      </c>
      <c r="D39" s="69" t="s">
        <v>487</v>
      </c>
      <c r="E39" s="69" t="s">
        <v>497</v>
      </c>
      <c r="F39" s="72" t="s">
        <v>498</v>
      </c>
      <c r="G39" s="72" t="s">
        <v>499</v>
      </c>
      <c r="H39" s="27"/>
      <c r="I39" s="27"/>
      <c r="J39" s="92">
        <v>19676334</v>
      </c>
      <c r="K39" s="92">
        <v>16724884</v>
      </c>
      <c r="L39" s="69" t="s">
        <v>49</v>
      </c>
      <c r="M39" s="69" t="s">
        <v>500</v>
      </c>
      <c r="N39" s="95" t="s">
        <v>50</v>
      </c>
      <c r="O39" s="104">
        <v>45646</v>
      </c>
      <c r="P39" s="104">
        <v>45828</v>
      </c>
    </row>
    <row r="40" spans="1:16" s="32" customFormat="1" ht="80.099999999999994" customHeight="1" x14ac:dyDescent="0.25">
      <c r="B40" s="68">
        <f t="shared" si="1"/>
        <v>5</v>
      </c>
      <c r="C40" s="69" t="s">
        <v>510</v>
      </c>
      <c r="D40" s="69" t="s">
        <v>487</v>
      </c>
      <c r="E40" s="69" t="s">
        <v>456</v>
      </c>
      <c r="F40" s="72" t="s">
        <v>501</v>
      </c>
      <c r="G40" s="72" t="s">
        <v>502</v>
      </c>
      <c r="H40" s="27"/>
      <c r="I40" s="27"/>
      <c r="J40" s="92">
        <v>9063858</v>
      </c>
      <c r="K40" s="92">
        <v>7704280</v>
      </c>
      <c r="L40" s="69" t="s">
        <v>49</v>
      </c>
      <c r="M40" s="69" t="s">
        <v>503</v>
      </c>
      <c r="N40" s="69" t="s">
        <v>59</v>
      </c>
      <c r="O40" s="104">
        <v>45636</v>
      </c>
      <c r="P40" s="104">
        <v>45818</v>
      </c>
    </row>
    <row r="41" spans="1:16" s="32" customFormat="1" ht="80.099999999999994" customHeight="1" x14ac:dyDescent="0.25">
      <c r="B41" s="68">
        <f t="shared" si="1"/>
        <v>6</v>
      </c>
      <c r="C41" s="69" t="s">
        <v>510</v>
      </c>
      <c r="D41" s="69" t="s">
        <v>487</v>
      </c>
      <c r="E41" s="69" t="s">
        <v>456</v>
      </c>
      <c r="F41" s="72" t="s">
        <v>504</v>
      </c>
      <c r="G41" s="72" t="s">
        <v>502</v>
      </c>
      <c r="H41" s="27"/>
      <c r="I41" s="27"/>
      <c r="J41" s="92">
        <v>1738372</v>
      </c>
      <c r="K41" s="92">
        <v>1477616</v>
      </c>
      <c r="L41" s="69" t="s">
        <v>49</v>
      </c>
      <c r="M41" s="69" t="s">
        <v>95</v>
      </c>
      <c r="N41" s="69" t="s">
        <v>50</v>
      </c>
      <c r="O41" s="104">
        <v>45636</v>
      </c>
      <c r="P41" s="104">
        <v>45818</v>
      </c>
    </row>
    <row r="42" spans="1:16" s="32" customFormat="1" ht="80.099999999999994" customHeight="1" x14ac:dyDescent="0.25">
      <c r="B42" s="68">
        <f t="shared" si="1"/>
        <v>7</v>
      </c>
      <c r="C42" s="69" t="s">
        <v>510</v>
      </c>
      <c r="D42" s="69" t="s">
        <v>487</v>
      </c>
      <c r="E42" s="69" t="s">
        <v>456</v>
      </c>
      <c r="F42" s="72" t="s">
        <v>505</v>
      </c>
      <c r="G42" s="72" t="s">
        <v>506</v>
      </c>
      <c r="H42" s="27"/>
      <c r="I42" s="27"/>
      <c r="J42" s="92">
        <v>1831115</v>
      </c>
      <c r="K42" s="92">
        <v>1556448</v>
      </c>
      <c r="L42" s="69" t="s">
        <v>49</v>
      </c>
      <c r="M42" s="69" t="s">
        <v>86</v>
      </c>
      <c r="N42" s="69" t="s">
        <v>50</v>
      </c>
      <c r="O42" s="104">
        <v>45636</v>
      </c>
      <c r="P42" s="104">
        <v>45818</v>
      </c>
    </row>
    <row r="43" spans="1:16" s="32" customFormat="1" ht="80.099999999999994" customHeight="1" x14ac:dyDescent="0.25">
      <c r="B43" s="68">
        <f t="shared" si="1"/>
        <v>8</v>
      </c>
      <c r="C43" s="69" t="s">
        <v>510</v>
      </c>
      <c r="D43" s="69" t="s">
        <v>487</v>
      </c>
      <c r="E43" s="69" t="s">
        <v>443</v>
      </c>
      <c r="F43" s="69" t="s">
        <v>507</v>
      </c>
      <c r="G43" s="69" t="s">
        <v>508</v>
      </c>
      <c r="H43" s="27"/>
      <c r="I43" s="27"/>
      <c r="J43" s="92">
        <v>934119.64</v>
      </c>
      <c r="K43" s="92">
        <v>513765.75</v>
      </c>
      <c r="L43" s="69" t="s">
        <v>49</v>
      </c>
      <c r="M43" s="69" t="s">
        <v>509</v>
      </c>
      <c r="N43" s="69" t="s">
        <v>50</v>
      </c>
      <c r="O43" s="104">
        <v>45636</v>
      </c>
      <c r="P43" s="104">
        <v>45818</v>
      </c>
    </row>
    <row r="44" spans="1:16" s="35" customFormat="1" ht="80.099999999999994" customHeight="1" x14ac:dyDescent="0.25">
      <c r="B44" s="66">
        <v>8</v>
      </c>
      <c r="C44" s="3" t="s">
        <v>23</v>
      </c>
      <c r="D44" s="3" t="s">
        <v>15</v>
      </c>
      <c r="E44" s="3" t="s">
        <v>526</v>
      </c>
      <c r="F44" s="3"/>
      <c r="G44" s="3"/>
      <c r="H44" s="3"/>
      <c r="I44" s="3"/>
      <c r="J44" s="67">
        <f>SUM(J36:J43)</f>
        <v>54041054.75</v>
      </c>
      <c r="K44" s="67">
        <f>SUM(K36:K43)</f>
        <v>45654662.149999999</v>
      </c>
      <c r="L44" s="3"/>
      <c r="M44" s="3"/>
      <c r="N44" s="3"/>
      <c r="O44" s="48"/>
      <c r="P44" s="49"/>
    </row>
    <row r="45" spans="1:16" s="32" customFormat="1" ht="80.099999999999994" customHeight="1" x14ac:dyDescent="0.25">
      <c r="B45" s="26">
        <v>1</v>
      </c>
      <c r="C45" s="27" t="s">
        <v>24</v>
      </c>
      <c r="D45" s="27" t="s">
        <v>16</v>
      </c>
      <c r="E45" s="27" t="s">
        <v>57</v>
      </c>
      <c r="F45" s="27" t="s">
        <v>444</v>
      </c>
      <c r="G45" s="27" t="s">
        <v>445</v>
      </c>
      <c r="H45" s="27" t="s">
        <v>446</v>
      </c>
      <c r="I45" s="27" t="s">
        <v>441</v>
      </c>
      <c r="J45" s="30">
        <v>46879964.789999999</v>
      </c>
      <c r="K45" s="30">
        <v>39847970</v>
      </c>
      <c r="L45" s="27" t="s">
        <v>49</v>
      </c>
      <c r="M45" s="27" t="s">
        <v>447</v>
      </c>
      <c r="N45" s="27" t="s">
        <v>50</v>
      </c>
      <c r="O45" s="63" t="s">
        <v>448</v>
      </c>
      <c r="P45" s="64" t="s">
        <v>449</v>
      </c>
    </row>
    <row r="46" spans="1:16" s="32" customFormat="1" ht="80.099999999999994" customHeight="1" x14ac:dyDescent="0.25">
      <c r="B46" s="26">
        <f t="shared" ref="B46" si="2">B45+1</f>
        <v>2</v>
      </c>
      <c r="C46" s="27" t="s">
        <v>24</v>
      </c>
      <c r="D46" s="27" t="s">
        <v>16</v>
      </c>
      <c r="E46" s="27" t="s">
        <v>450</v>
      </c>
      <c r="F46" s="27" t="s">
        <v>451</v>
      </c>
      <c r="G46" s="27" t="s">
        <v>452</v>
      </c>
      <c r="H46" s="27" t="s">
        <v>453</v>
      </c>
      <c r="I46" s="27" t="s">
        <v>441</v>
      </c>
      <c r="J46" s="30">
        <v>5882352.9500000002</v>
      </c>
      <c r="K46" s="30">
        <v>5000000</v>
      </c>
      <c r="L46" s="27" t="s">
        <v>49</v>
      </c>
      <c r="M46" s="27" t="s">
        <v>454</v>
      </c>
      <c r="N46" s="27" t="s">
        <v>50</v>
      </c>
      <c r="O46" s="63" t="s">
        <v>419</v>
      </c>
      <c r="P46" s="64" t="s">
        <v>455</v>
      </c>
    </row>
    <row r="47" spans="1:16" s="35" customFormat="1" ht="80.099999999999994" customHeight="1" x14ac:dyDescent="0.25">
      <c r="A47" s="1"/>
      <c r="B47" s="66">
        <v>2</v>
      </c>
      <c r="C47" s="3" t="s">
        <v>24</v>
      </c>
      <c r="D47" s="3" t="s">
        <v>16</v>
      </c>
      <c r="E47" s="3" t="s">
        <v>525</v>
      </c>
      <c r="F47" s="3"/>
      <c r="G47" s="3"/>
      <c r="H47" s="3"/>
      <c r="I47" s="3"/>
      <c r="J47" s="67">
        <f>SUM(J45:J46)</f>
        <v>52762317.740000002</v>
      </c>
      <c r="K47" s="67">
        <f>SUM(K45:K46)</f>
        <v>44847970</v>
      </c>
      <c r="L47" s="3"/>
      <c r="M47" s="3"/>
      <c r="N47" s="3"/>
      <c r="O47" s="48"/>
      <c r="P47" s="49"/>
    </row>
    <row r="48" spans="1:16" s="32" customFormat="1" ht="80.099999999999994" customHeight="1" x14ac:dyDescent="0.35">
      <c r="B48" s="68">
        <v>1</v>
      </c>
      <c r="C48" s="27" t="s">
        <v>25</v>
      </c>
      <c r="D48" s="27" t="s">
        <v>17</v>
      </c>
      <c r="E48" s="27" t="s">
        <v>118</v>
      </c>
      <c r="F48" s="27" t="s">
        <v>161</v>
      </c>
      <c r="G48" s="27" t="s">
        <v>162</v>
      </c>
      <c r="H48" s="33" t="s">
        <v>163</v>
      </c>
      <c r="I48" s="27" t="s">
        <v>160</v>
      </c>
      <c r="J48" s="78">
        <v>3247796</v>
      </c>
      <c r="K48" s="78">
        <v>2760626</v>
      </c>
      <c r="L48" s="27" t="s">
        <v>49</v>
      </c>
      <c r="M48" s="27" t="s">
        <v>164</v>
      </c>
      <c r="N48" s="27" t="s">
        <v>50</v>
      </c>
      <c r="O48" s="79">
        <v>45616</v>
      </c>
      <c r="P48" s="79">
        <f>O48+90</f>
        <v>45706</v>
      </c>
    </row>
    <row r="49" spans="2:16" s="32" customFormat="1" ht="80.099999999999994" customHeight="1" x14ac:dyDescent="0.35">
      <c r="B49" s="68">
        <f>B48+1</f>
        <v>2</v>
      </c>
      <c r="C49" s="27" t="s">
        <v>25</v>
      </c>
      <c r="D49" s="27" t="s">
        <v>17</v>
      </c>
      <c r="E49" s="27" t="s">
        <v>118</v>
      </c>
      <c r="F49" s="27" t="s">
        <v>165</v>
      </c>
      <c r="G49" s="27" t="s">
        <v>162</v>
      </c>
      <c r="H49" s="33" t="s">
        <v>163</v>
      </c>
      <c r="I49" s="27" t="s">
        <v>160</v>
      </c>
      <c r="J49" s="80">
        <v>6412393</v>
      </c>
      <c r="K49" s="78">
        <v>5450534</v>
      </c>
      <c r="L49" s="27" t="s">
        <v>49</v>
      </c>
      <c r="M49" s="27" t="s">
        <v>166</v>
      </c>
      <c r="N49" s="27" t="s">
        <v>50</v>
      </c>
      <c r="O49" s="79">
        <v>45616</v>
      </c>
      <c r="P49" s="79">
        <f>O49+90</f>
        <v>45706</v>
      </c>
    </row>
    <row r="50" spans="2:16" s="32" customFormat="1" ht="80.099999999999994" customHeight="1" x14ac:dyDescent="0.35">
      <c r="B50" s="68">
        <f t="shared" ref="B50:B51" si="3">B49+1</f>
        <v>3</v>
      </c>
      <c r="C50" s="27" t="s">
        <v>25</v>
      </c>
      <c r="D50" s="27" t="s">
        <v>17</v>
      </c>
      <c r="E50" s="27" t="s">
        <v>118</v>
      </c>
      <c r="F50" s="27" t="s">
        <v>167</v>
      </c>
      <c r="G50" s="27" t="s">
        <v>168</v>
      </c>
      <c r="H50" s="33" t="s">
        <v>163</v>
      </c>
      <c r="I50" s="27" t="s">
        <v>160</v>
      </c>
      <c r="J50" s="78">
        <v>29411765</v>
      </c>
      <c r="K50" s="78">
        <v>25000000</v>
      </c>
      <c r="L50" s="27" t="s">
        <v>49</v>
      </c>
      <c r="M50" s="27" t="s">
        <v>54</v>
      </c>
      <c r="N50" s="27" t="s">
        <v>97</v>
      </c>
      <c r="O50" s="79" t="s">
        <v>169</v>
      </c>
      <c r="P50" s="81"/>
    </row>
    <row r="51" spans="2:16" s="32" customFormat="1" ht="80.099999999999994" customHeight="1" x14ac:dyDescent="0.35">
      <c r="B51" s="68">
        <f t="shared" si="3"/>
        <v>4</v>
      </c>
      <c r="C51" s="27" t="s">
        <v>25</v>
      </c>
      <c r="D51" s="27" t="s">
        <v>17</v>
      </c>
      <c r="E51" s="27" t="s">
        <v>170</v>
      </c>
      <c r="F51" s="27" t="s">
        <v>171</v>
      </c>
      <c r="G51" s="27" t="s">
        <v>172</v>
      </c>
      <c r="H51" s="33" t="s">
        <v>173</v>
      </c>
      <c r="I51" s="27" t="s">
        <v>160</v>
      </c>
      <c r="J51" s="78">
        <v>37966325</v>
      </c>
      <c r="K51" s="78">
        <v>32271376</v>
      </c>
      <c r="L51" s="27" t="s">
        <v>49</v>
      </c>
      <c r="M51" s="27" t="s">
        <v>174</v>
      </c>
      <c r="N51" s="27" t="s">
        <v>97</v>
      </c>
      <c r="O51" s="79" t="s">
        <v>169</v>
      </c>
      <c r="P51" s="81"/>
    </row>
    <row r="52" spans="2:16" s="35" customFormat="1" ht="80.099999999999994" customHeight="1" x14ac:dyDescent="0.25">
      <c r="B52" s="66">
        <v>4</v>
      </c>
      <c r="C52" s="3" t="s">
        <v>25</v>
      </c>
      <c r="D52" s="3" t="s">
        <v>17</v>
      </c>
      <c r="E52" s="3" t="s">
        <v>518</v>
      </c>
      <c r="F52" s="3"/>
      <c r="G52" s="3"/>
      <c r="H52" s="3"/>
      <c r="I52" s="3"/>
      <c r="J52" s="67">
        <f>SUM(J48:J51)</f>
        <v>77038279</v>
      </c>
      <c r="K52" s="67">
        <f>SUM(K48:K51)</f>
        <v>65482536</v>
      </c>
      <c r="L52" s="3"/>
      <c r="M52" s="3"/>
      <c r="N52" s="3"/>
      <c r="O52" s="48"/>
      <c r="P52" s="49"/>
    </row>
    <row r="53" spans="2:16" s="32" customFormat="1" ht="80.099999999999994" customHeight="1" x14ac:dyDescent="0.25">
      <c r="B53" s="26">
        <v>1</v>
      </c>
      <c r="C53" s="27" t="s">
        <v>26</v>
      </c>
      <c r="D53" s="27" t="s">
        <v>27</v>
      </c>
      <c r="E53" s="27" t="s">
        <v>260</v>
      </c>
      <c r="F53" s="27" t="s">
        <v>267</v>
      </c>
      <c r="G53" s="27" t="s">
        <v>261</v>
      </c>
      <c r="H53" s="27" t="s">
        <v>262</v>
      </c>
      <c r="I53" s="27" t="s">
        <v>254</v>
      </c>
      <c r="J53" s="30">
        <v>200000</v>
      </c>
      <c r="K53" s="30">
        <v>200000</v>
      </c>
      <c r="L53" s="27" t="s">
        <v>49</v>
      </c>
      <c r="M53" s="27" t="s">
        <v>268</v>
      </c>
      <c r="N53" s="27" t="s">
        <v>59</v>
      </c>
      <c r="O53" s="37" t="s">
        <v>269</v>
      </c>
      <c r="P53" s="31" t="s">
        <v>270</v>
      </c>
    </row>
    <row r="54" spans="2:16" s="32" customFormat="1" ht="80.099999999999994" customHeight="1" x14ac:dyDescent="0.25">
      <c r="B54" s="26">
        <f>B53+1</f>
        <v>2</v>
      </c>
      <c r="C54" s="27" t="s">
        <v>26</v>
      </c>
      <c r="D54" s="27" t="s">
        <v>27</v>
      </c>
      <c r="E54" s="27" t="s">
        <v>57</v>
      </c>
      <c r="F54" s="27" t="s">
        <v>271</v>
      </c>
      <c r="G54" s="27" t="s">
        <v>272</v>
      </c>
      <c r="H54" s="27" t="s">
        <v>273</v>
      </c>
      <c r="I54" s="27" t="s">
        <v>254</v>
      </c>
      <c r="J54" s="30">
        <v>15382353</v>
      </c>
      <c r="K54" s="30">
        <v>15382353</v>
      </c>
      <c r="L54" s="27" t="s">
        <v>49</v>
      </c>
      <c r="M54" s="27" t="s">
        <v>274</v>
      </c>
      <c r="N54" s="27" t="s">
        <v>50</v>
      </c>
      <c r="O54" s="31" t="s">
        <v>270</v>
      </c>
      <c r="P54" s="31" t="s">
        <v>275</v>
      </c>
    </row>
    <row r="55" spans="2:16" s="32" customFormat="1" ht="80.099999999999994" customHeight="1" x14ac:dyDescent="0.25">
      <c r="B55" s="26">
        <f t="shared" ref="B55:B73" si="4">B54+1</f>
        <v>3</v>
      </c>
      <c r="C55" s="27" t="s">
        <v>26</v>
      </c>
      <c r="D55" s="27" t="s">
        <v>27</v>
      </c>
      <c r="E55" s="27" t="s">
        <v>60</v>
      </c>
      <c r="F55" s="27" t="s">
        <v>276</v>
      </c>
      <c r="G55" s="27" t="s">
        <v>277</v>
      </c>
      <c r="H55" s="27" t="s">
        <v>259</v>
      </c>
      <c r="I55" s="27" t="s">
        <v>254</v>
      </c>
      <c r="J55" s="30">
        <v>8596119</v>
      </c>
      <c r="K55" s="30">
        <v>8424197</v>
      </c>
      <c r="L55" s="27" t="s">
        <v>49</v>
      </c>
      <c r="M55" s="27" t="s">
        <v>263</v>
      </c>
      <c r="N55" s="27" t="s">
        <v>59</v>
      </c>
      <c r="O55" s="31" t="s">
        <v>270</v>
      </c>
      <c r="P55" s="31" t="s">
        <v>278</v>
      </c>
    </row>
    <row r="56" spans="2:16" s="32" customFormat="1" ht="80.099999999999994" customHeight="1" x14ac:dyDescent="0.25">
      <c r="B56" s="26">
        <f t="shared" si="4"/>
        <v>4</v>
      </c>
      <c r="C56" s="27" t="s">
        <v>26</v>
      </c>
      <c r="D56" s="27" t="s">
        <v>27</v>
      </c>
      <c r="E56" s="27" t="s">
        <v>60</v>
      </c>
      <c r="F56" s="27" t="s">
        <v>279</v>
      </c>
      <c r="G56" s="27" t="s">
        <v>277</v>
      </c>
      <c r="H56" s="27" t="s">
        <v>259</v>
      </c>
      <c r="I56" s="27" t="s">
        <v>255</v>
      </c>
      <c r="J56" s="30">
        <v>840071</v>
      </c>
      <c r="K56" s="30">
        <v>823270</v>
      </c>
      <c r="L56" s="27" t="s">
        <v>49</v>
      </c>
      <c r="M56" s="27" t="s">
        <v>264</v>
      </c>
      <c r="N56" s="27" t="s">
        <v>50</v>
      </c>
      <c r="O56" s="31" t="s">
        <v>270</v>
      </c>
      <c r="P56" s="31" t="s">
        <v>278</v>
      </c>
    </row>
    <row r="57" spans="2:16" s="32" customFormat="1" ht="80.099999999999994" customHeight="1" x14ac:dyDescent="0.25">
      <c r="B57" s="26">
        <f t="shared" si="4"/>
        <v>5</v>
      </c>
      <c r="C57" s="27" t="s">
        <v>26</v>
      </c>
      <c r="D57" s="27" t="s">
        <v>27</v>
      </c>
      <c r="E57" s="27" t="s">
        <v>60</v>
      </c>
      <c r="F57" s="27" t="s">
        <v>280</v>
      </c>
      <c r="G57" s="27" t="s">
        <v>277</v>
      </c>
      <c r="H57" s="27" t="s">
        <v>259</v>
      </c>
      <c r="I57" s="27" t="s">
        <v>256</v>
      </c>
      <c r="J57" s="30">
        <v>849656</v>
      </c>
      <c r="K57" s="30">
        <v>832663</v>
      </c>
      <c r="L57" s="27" t="s">
        <v>49</v>
      </c>
      <c r="M57" s="27" t="s">
        <v>265</v>
      </c>
      <c r="N57" s="27" t="s">
        <v>50</v>
      </c>
      <c r="O57" s="31" t="s">
        <v>270</v>
      </c>
      <c r="P57" s="31" t="s">
        <v>278</v>
      </c>
    </row>
    <row r="58" spans="2:16" s="32" customFormat="1" ht="80.099999999999994" customHeight="1" x14ac:dyDescent="0.25">
      <c r="B58" s="26">
        <f t="shared" si="4"/>
        <v>6</v>
      </c>
      <c r="C58" s="27" t="s">
        <v>26</v>
      </c>
      <c r="D58" s="27" t="s">
        <v>27</v>
      </c>
      <c r="E58" s="27" t="s">
        <v>60</v>
      </c>
      <c r="F58" s="27" t="s">
        <v>281</v>
      </c>
      <c r="G58" s="27" t="s">
        <v>277</v>
      </c>
      <c r="H58" s="27" t="s">
        <v>259</v>
      </c>
      <c r="I58" s="27" t="s">
        <v>257</v>
      </c>
      <c r="J58" s="30">
        <v>441043</v>
      </c>
      <c r="K58" s="30">
        <v>432222</v>
      </c>
      <c r="L58" s="27" t="s">
        <v>49</v>
      </c>
      <c r="M58" s="27" t="s">
        <v>282</v>
      </c>
      <c r="N58" s="27" t="s">
        <v>50</v>
      </c>
      <c r="O58" s="31" t="s">
        <v>270</v>
      </c>
      <c r="P58" s="31" t="s">
        <v>278</v>
      </c>
    </row>
    <row r="59" spans="2:16" s="32" customFormat="1" ht="80.099999999999994" customHeight="1" x14ac:dyDescent="0.25">
      <c r="B59" s="26">
        <f t="shared" si="4"/>
        <v>7</v>
      </c>
      <c r="C59" s="27" t="s">
        <v>26</v>
      </c>
      <c r="D59" s="27" t="s">
        <v>27</v>
      </c>
      <c r="E59" s="27" t="s">
        <v>60</v>
      </c>
      <c r="F59" s="27" t="s">
        <v>283</v>
      </c>
      <c r="G59" s="27" t="s">
        <v>277</v>
      </c>
      <c r="H59" s="27" t="s">
        <v>259</v>
      </c>
      <c r="I59" s="27" t="s">
        <v>258</v>
      </c>
      <c r="J59" s="30">
        <v>703677</v>
      </c>
      <c r="K59" s="30">
        <v>689603</v>
      </c>
      <c r="L59" s="27" t="s">
        <v>49</v>
      </c>
      <c r="M59" s="27" t="s">
        <v>266</v>
      </c>
      <c r="N59" s="27" t="s">
        <v>50</v>
      </c>
      <c r="O59" s="31" t="s">
        <v>270</v>
      </c>
      <c r="P59" s="31" t="s">
        <v>278</v>
      </c>
    </row>
    <row r="60" spans="2:16" s="32" customFormat="1" ht="80.099999999999994" customHeight="1" x14ac:dyDescent="0.25">
      <c r="B60" s="26">
        <f t="shared" si="4"/>
        <v>8</v>
      </c>
      <c r="C60" s="27" t="s">
        <v>26</v>
      </c>
      <c r="D60" s="27" t="s">
        <v>27</v>
      </c>
      <c r="E60" s="27" t="s">
        <v>60</v>
      </c>
      <c r="F60" s="27" t="s">
        <v>284</v>
      </c>
      <c r="G60" s="27" t="s">
        <v>277</v>
      </c>
      <c r="H60" s="27" t="s">
        <v>259</v>
      </c>
      <c r="I60" s="27" t="s">
        <v>257</v>
      </c>
      <c r="J60" s="30">
        <v>1416306</v>
      </c>
      <c r="K60" s="30">
        <v>1387979</v>
      </c>
      <c r="L60" s="27" t="s">
        <v>49</v>
      </c>
      <c r="M60" s="27" t="s">
        <v>285</v>
      </c>
      <c r="N60" s="27" t="s">
        <v>59</v>
      </c>
      <c r="O60" s="31" t="s">
        <v>270</v>
      </c>
      <c r="P60" s="31" t="s">
        <v>278</v>
      </c>
    </row>
    <row r="61" spans="2:16" s="32" customFormat="1" ht="80.099999999999994" customHeight="1" x14ac:dyDescent="0.25">
      <c r="B61" s="26">
        <f t="shared" si="4"/>
        <v>9</v>
      </c>
      <c r="C61" s="27" t="s">
        <v>26</v>
      </c>
      <c r="D61" s="27" t="s">
        <v>27</v>
      </c>
      <c r="E61" s="27" t="s">
        <v>60</v>
      </c>
      <c r="F61" s="27" t="s">
        <v>286</v>
      </c>
      <c r="G61" s="27" t="s">
        <v>277</v>
      </c>
      <c r="H61" s="27" t="s">
        <v>259</v>
      </c>
      <c r="I61" s="27" t="s">
        <v>254</v>
      </c>
      <c r="J61" s="30">
        <v>3228111</v>
      </c>
      <c r="K61" s="30">
        <v>3163549</v>
      </c>
      <c r="L61" s="27" t="s">
        <v>49</v>
      </c>
      <c r="M61" s="27" t="s">
        <v>287</v>
      </c>
      <c r="N61" s="27" t="s">
        <v>50</v>
      </c>
      <c r="O61" s="31" t="s">
        <v>270</v>
      </c>
      <c r="P61" s="31" t="s">
        <v>278</v>
      </c>
    </row>
    <row r="62" spans="2:16" s="32" customFormat="1" ht="80.099999999999994" customHeight="1" x14ac:dyDescent="0.25">
      <c r="B62" s="26">
        <f t="shared" si="4"/>
        <v>10</v>
      </c>
      <c r="C62" s="27" t="s">
        <v>26</v>
      </c>
      <c r="D62" s="27" t="s">
        <v>27</v>
      </c>
      <c r="E62" s="27" t="s">
        <v>260</v>
      </c>
      <c r="F62" s="27" t="s">
        <v>288</v>
      </c>
      <c r="G62" s="27" t="s">
        <v>261</v>
      </c>
      <c r="H62" s="27" t="s">
        <v>262</v>
      </c>
      <c r="I62" s="27" t="s">
        <v>254</v>
      </c>
      <c r="J62" s="30">
        <v>27800000</v>
      </c>
      <c r="K62" s="30">
        <v>27244000</v>
      </c>
      <c r="L62" s="27" t="s">
        <v>49</v>
      </c>
      <c r="M62" s="27" t="s">
        <v>268</v>
      </c>
      <c r="N62" s="27" t="s">
        <v>59</v>
      </c>
      <c r="O62" s="31" t="s">
        <v>270</v>
      </c>
      <c r="P62" s="31" t="s">
        <v>289</v>
      </c>
    </row>
    <row r="63" spans="2:16" s="32" customFormat="1" ht="80.099999999999994" customHeight="1" x14ac:dyDescent="0.25">
      <c r="B63" s="26">
        <f t="shared" si="4"/>
        <v>11</v>
      </c>
      <c r="C63" s="27" t="s">
        <v>26</v>
      </c>
      <c r="D63" s="27" t="s">
        <v>27</v>
      </c>
      <c r="E63" s="27" t="s">
        <v>290</v>
      </c>
      <c r="F63" s="27" t="s">
        <v>291</v>
      </c>
      <c r="G63" s="27" t="s">
        <v>292</v>
      </c>
      <c r="H63" s="27" t="s">
        <v>262</v>
      </c>
      <c r="I63" s="27" t="s">
        <v>254</v>
      </c>
      <c r="J63" s="30">
        <v>12686468</v>
      </c>
      <c r="K63" s="30">
        <v>12432739</v>
      </c>
      <c r="L63" s="27" t="s">
        <v>49</v>
      </c>
      <c r="M63" s="27" t="s">
        <v>293</v>
      </c>
      <c r="N63" s="27" t="s">
        <v>50</v>
      </c>
      <c r="O63" s="31" t="s">
        <v>270</v>
      </c>
      <c r="P63" s="31" t="s">
        <v>289</v>
      </c>
    </row>
    <row r="64" spans="2:16" s="32" customFormat="1" ht="80.099999999999994" customHeight="1" x14ac:dyDescent="0.25">
      <c r="B64" s="26">
        <f t="shared" si="4"/>
        <v>12</v>
      </c>
      <c r="C64" s="27" t="s">
        <v>26</v>
      </c>
      <c r="D64" s="27" t="s">
        <v>27</v>
      </c>
      <c r="E64" s="27" t="s">
        <v>60</v>
      </c>
      <c r="F64" s="27" t="s">
        <v>294</v>
      </c>
      <c r="G64" s="27" t="s">
        <v>277</v>
      </c>
      <c r="H64" s="27" t="s">
        <v>259</v>
      </c>
      <c r="I64" s="27" t="s">
        <v>254</v>
      </c>
      <c r="J64" s="30">
        <v>30643489</v>
      </c>
      <c r="K64" s="30">
        <v>30030618</v>
      </c>
      <c r="L64" s="27" t="s">
        <v>49</v>
      </c>
      <c r="M64" s="27" t="s">
        <v>263</v>
      </c>
      <c r="N64" s="27" t="s">
        <v>59</v>
      </c>
      <c r="O64" s="31" t="s">
        <v>270</v>
      </c>
      <c r="P64" s="31" t="s">
        <v>295</v>
      </c>
    </row>
    <row r="65" spans="2:20" s="32" customFormat="1" ht="80.099999999999994" customHeight="1" x14ac:dyDescent="0.25">
      <c r="B65" s="26">
        <f t="shared" si="4"/>
        <v>13</v>
      </c>
      <c r="C65" s="27" t="s">
        <v>26</v>
      </c>
      <c r="D65" s="27" t="s">
        <v>27</v>
      </c>
      <c r="E65" s="27" t="s">
        <v>60</v>
      </c>
      <c r="F65" s="27" t="s">
        <v>296</v>
      </c>
      <c r="G65" s="27" t="s">
        <v>277</v>
      </c>
      <c r="H65" s="27" t="s">
        <v>259</v>
      </c>
      <c r="I65" s="27" t="s">
        <v>255</v>
      </c>
      <c r="J65" s="30">
        <v>2994692</v>
      </c>
      <c r="K65" s="30">
        <v>2934798</v>
      </c>
      <c r="L65" s="27" t="s">
        <v>49</v>
      </c>
      <c r="M65" s="27" t="s">
        <v>264</v>
      </c>
      <c r="N65" s="27" t="s">
        <v>50</v>
      </c>
      <c r="O65" s="31" t="s">
        <v>270</v>
      </c>
      <c r="P65" s="31" t="s">
        <v>295</v>
      </c>
    </row>
    <row r="66" spans="2:20" s="32" customFormat="1" ht="80.099999999999994" customHeight="1" x14ac:dyDescent="0.25">
      <c r="B66" s="26">
        <f t="shared" si="4"/>
        <v>14</v>
      </c>
      <c r="C66" s="27" t="s">
        <v>26</v>
      </c>
      <c r="D66" s="27" t="s">
        <v>27</v>
      </c>
      <c r="E66" s="27" t="s">
        <v>60</v>
      </c>
      <c r="F66" s="27" t="s">
        <v>297</v>
      </c>
      <c r="G66" s="27" t="s">
        <v>277</v>
      </c>
      <c r="H66" s="27" t="s">
        <v>259</v>
      </c>
      <c r="I66" s="27" t="s">
        <v>256</v>
      </c>
      <c r="J66" s="30">
        <v>3028859</v>
      </c>
      <c r="K66" s="30">
        <v>2968281</v>
      </c>
      <c r="L66" s="27" t="s">
        <v>49</v>
      </c>
      <c r="M66" s="27" t="s">
        <v>265</v>
      </c>
      <c r="N66" s="27" t="s">
        <v>50</v>
      </c>
      <c r="O66" s="31" t="s">
        <v>270</v>
      </c>
      <c r="P66" s="31" t="s">
        <v>295</v>
      </c>
    </row>
    <row r="67" spans="2:20" s="32" customFormat="1" ht="80.099999999999994" customHeight="1" x14ac:dyDescent="0.25">
      <c r="B67" s="26">
        <f t="shared" si="4"/>
        <v>15</v>
      </c>
      <c r="C67" s="27" t="s">
        <v>26</v>
      </c>
      <c r="D67" s="27" t="s">
        <v>27</v>
      </c>
      <c r="E67" s="27" t="s">
        <v>60</v>
      </c>
      <c r="F67" s="27" t="s">
        <v>298</v>
      </c>
      <c r="G67" s="27" t="s">
        <v>277</v>
      </c>
      <c r="H67" s="27" t="s">
        <v>259</v>
      </c>
      <c r="I67" s="27" t="s">
        <v>257</v>
      </c>
      <c r="J67" s="30">
        <v>1572234</v>
      </c>
      <c r="K67" s="30">
        <v>1540791</v>
      </c>
      <c r="L67" s="27" t="s">
        <v>49</v>
      </c>
      <c r="M67" s="27" t="s">
        <v>282</v>
      </c>
      <c r="N67" s="27" t="s">
        <v>50</v>
      </c>
      <c r="O67" s="31" t="s">
        <v>270</v>
      </c>
      <c r="P67" s="31" t="s">
        <v>295</v>
      </c>
    </row>
    <row r="68" spans="2:20" s="32" customFormat="1" ht="80.099999999999994" customHeight="1" x14ac:dyDescent="0.25">
      <c r="B68" s="26">
        <f t="shared" si="4"/>
        <v>16</v>
      </c>
      <c r="C68" s="27" t="s">
        <v>26</v>
      </c>
      <c r="D68" s="27" t="s">
        <v>27</v>
      </c>
      <c r="E68" s="27" t="s">
        <v>60</v>
      </c>
      <c r="F68" s="27" t="s">
        <v>299</v>
      </c>
      <c r="G68" s="27" t="s">
        <v>277</v>
      </c>
      <c r="H68" s="27" t="s">
        <v>259</v>
      </c>
      <c r="I68" s="27" t="s">
        <v>258</v>
      </c>
      <c r="J68" s="30">
        <v>2508471</v>
      </c>
      <c r="K68" s="30">
        <v>2458303</v>
      </c>
      <c r="L68" s="27" t="s">
        <v>49</v>
      </c>
      <c r="M68" s="27" t="s">
        <v>266</v>
      </c>
      <c r="N68" s="27" t="s">
        <v>50</v>
      </c>
      <c r="O68" s="31" t="s">
        <v>270</v>
      </c>
      <c r="P68" s="31" t="s">
        <v>295</v>
      </c>
    </row>
    <row r="69" spans="2:20" s="32" customFormat="1" ht="80.099999999999994" customHeight="1" x14ac:dyDescent="0.25">
      <c r="B69" s="26">
        <f t="shared" si="4"/>
        <v>17</v>
      </c>
      <c r="C69" s="27" t="s">
        <v>26</v>
      </c>
      <c r="D69" s="27" t="s">
        <v>27</v>
      </c>
      <c r="E69" s="27" t="s">
        <v>60</v>
      </c>
      <c r="F69" s="27" t="s">
        <v>300</v>
      </c>
      <c r="G69" s="27" t="s">
        <v>277</v>
      </c>
      <c r="H69" s="27" t="s">
        <v>259</v>
      </c>
      <c r="I69" s="27" t="s">
        <v>257</v>
      </c>
      <c r="J69" s="30">
        <v>5048854</v>
      </c>
      <c r="K69" s="30">
        <v>4947879</v>
      </c>
      <c r="L69" s="27" t="s">
        <v>49</v>
      </c>
      <c r="M69" s="27" t="s">
        <v>285</v>
      </c>
      <c r="N69" s="27" t="s">
        <v>59</v>
      </c>
      <c r="O69" s="31" t="s">
        <v>270</v>
      </c>
      <c r="P69" s="31" t="s">
        <v>295</v>
      </c>
    </row>
    <row r="70" spans="2:20" s="32" customFormat="1" ht="80.099999999999994" customHeight="1" x14ac:dyDescent="0.25">
      <c r="B70" s="26">
        <f t="shared" si="4"/>
        <v>18</v>
      </c>
      <c r="C70" s="27" t="s">
        <v>26</v>
      </c>
      <c r="D70" s="27" t="s">
        <v>27</v>
      </c>
      <c r="E70" s="27" t="s">
        <v>60</v>
      </c>
      <c r="F70" s="27" t="s">
        <v>301</v>
      </c>
      <c r="G70" s="27" t="s">
        <v>277</v>
      </c>
      <c r="H70" s="27" t="s">
        <v>259</v>
      </c>
      <c r="I70" s="27" t="s">
        <v>254</v>
      </c>
      <c r="J70" s="30">
        <v>6263850</v>
      </c>
      <c r="K70" s="30">
        <v>6138573</v>
      </c>
      <c r="L70" s="27" t="s">
        <v>49</v>
      </c>
      <c r="M70" s="27" t="s">
        <v>287</v>
      </c>
      <c r="N70" s="27" t="s">
        <v>50</v>
      </c>
      <c r="O70" s="31" t="s">
        <v>270</v>
      </c>
      <c r="P70" s="31" t="s">
        <v>295</v>
      </c>
    </row>
    <row r="71" spans="2:20" s="32" customFormat="1" ht="80.099999999999994" customHeight="1" x14ac:dyDescent="0.25">
      <c r="B71" s="26">
        <f t="shared" si="4"/>
        <v>19</v>
      </c>
      <c r="C71" s="27" t="s">
        <v>26</v>
      </c>
      <c r="D71" s="27" t="s">
        <v>27</v>
      </c>
      <c r="E71" s="27" t="s">
        <v>60</v>
      </c>
      <c r="F71" s="27" t="s">
        <v>302</v>
      </c>
      <c r="G71" s="27" t="s">
        <v>303</v>
      </c>
      <c r="H71" s="27" t="s">
        <v>304</v>
      </c>
      <c r="I71" s="27" t="s">
        <v>254</v>
      </c>
      <c r="J71" s="30">
        <v>12000000</v>
      </c>
      <c r="K71" s="30">
        <v>11760000</v>
      </c>
      <c r="L71" s="27" t="s">
        <v>49</v>
      </c>
      <c r="M71" s="27" t="s">
        <v>305</v>
      </c>
      <c r="N71" s="27" t="s">
        <v>59</v>
      </c>
      <c r="O71" s="37" t="s">
        <v>275</v>
      </c>
      <c r="P71" s="62" t="s">
        <v>289</v>
      </c>
    </row>
    <row r="72" spans="2:20" s="32" customFormat="1" ht="80.099999999999994" customHeight="1" x14ac:dyDescent="0.25">
      <c r="B72" s="26">
        <f t="shared" si="4"/>
        <v>20</v>
      </c>
      <c r="C72" s="27" t="s">
        <v>26</v>
      </c>
      <c r="D72" s="27" t="s">
        <v>27</v>
      </c>
      <c r="E72" s="27" t="s">
        <v>290</v>
      </c>
      <c r="F72" s="27" t="s">
        <v>306</v>
      </c>
      <c r="G72" s="27" t="s">
        <v>307</v>
      </c>
      <c r="H72" s="27" t="s">
        <v>262</v>
      </c>
      <c r="I72" s="27" t="s">
        <v>254</v>
      </c>
      <c r="J72" s="30">
        <v>21144119</v>
      </c>
      <c r="K72" s="30">
        <v>20721237</v>
      </c>
      <c r="L72" s="27" t="s">
        <v>49</v>
      </c>
      <c r="M72" s="27" t="s">
        <v>308</v>
      </c>
      <c r="N72" s="27" t="s">
        <v>50</v>
      </c>
      <c r="O72" s="31" t="s">
        <v>275</v>
      </c>
      <c r="P72" s="31" t="s">
        <v>289</v>
      </c>
    </row>
    <row r="73" spans="2:20" s="32" customFormat="1" ht="80.099999999999994" customHeight="1" x14ac:dyDescent="0.25">
      <c r="B73" s="26">
        <f t="shared" si="4"/>
        <v>21</v>
      </c>
      <c r="C73" s="27" t="s">
        <v>26</v>
      </c>
      <c r="D73" s="27" t="s">
        <v>27</v>
      </c>
      <c r="E73" s="27" t="s">
        <v>129</v>
      </c>
      <c r="F73" s="27" t="s">
        <v>309</v>
      </c>
      <c r="G73" s="27" t="s">
        <v>310</v>
      </c>
      <c r="H73" s="27" t="s">
        <v>253</v>
      </c>
      <c r="I73" s="27" t="s">
        <v>254</v>
      </c>
      <c r="J73" s="30">
        <v>43552941</v>
      </c>
      <c r="K73" s="30">
        <v>42681882</v>
      </c>
      <c r="L73" s="27" t="s">
        <v>49</v>
      </c>
      <c r="M73" s="27" t="s">
        <v>311</v>
      </c>
      <c r="N73" s="27" t="s">
        <v>50</v>
      </c>
      <c r="O73" s="31" t="s">
        <v>275</v>
      </c>
      <c r="P73" s="31" t="s">
        <v>289</v>
      </c>
    </row>
    <row r="74" spans="2:20" s="35" customFormat="1" ht="80.099999999999994" customHeight="1" x14ac:dyDescent="0.25">
      <c r="B74" s="66">
        <v>21</v>
      </c>
      <c r="C74" s="3" t="s">
        <v>26</v>
      </c>
      <c r="D74" s="3" t="s">
        <v>27</v>
      </c>
      <c r="E74" s="3" t="s">
        <v>521</v>
      </c>
      <c r="F74" s="3"/>
      <c r="G74" s="3"/>
      <c r="H74" s="3"/>
      <c r="I74" s="3"/>
      <c r="J74" s="67">
        <f>SUM(J53:J73)</f>
        <v>200901313</v>
      </c>
      <c r="K74" s="67">
        <f>SUM(K53:K73)</f>
        <v>197194937</v>
      </c>
      <c r="L74" s="3"/>
      <c r="M74" s="3"/>
      <c r="N74" s="3"/>
      <c r="O74" s="48"/>
      <c r="P74" s="49"/>
    </row>
    <row r="75" spans="2:20" s="32" customFormat="1" ht="80.099999999999994" customHeight="1" x14ac:dyDescent="0.25">
      <c r="B75" s="68">
        <v>1</v>
      </c>
      <c r="C75" s="27" t="s">
        <v>28</v>
      </c>
      <c r="D75" s="27" t="s">
        <v>29</v>
      </c>
      <c r="E75" s="27" t="s">
        <v>407</v>
      </c>
      <c r="F75" s="27" t="s">
        <v>408</v>
      </c>
      <c r="G75" s="27" t="s">
        <v>409</v>
      </c>
      <c r="H75" s="27"/>
      <c r="I75" s="27"/>
      <c r="J75" s="30">
        <v>17647059</v>
      </c>
      <c r="K75" s="30">
        <v>15000000</v>
      </c>
      <c r="L75" s="27" t="s">
        <v>49</v>
      </c>
      <c r="M75" s="27" t="s">
        <v>410</v>
      </c>
      <c r="N75" s="27" t="s">
        <v>411</v>
      </c>
      <c r="O75" s="36" t="s">
        <v>269</v>
      </c>
      <c r="P75" s="37" t="s">
        <v>275</v>
      </c>
    </row>
    <row r="76" spans="2:20" s="35" customFormat="1" ht="80.099999999999994" customHeight="1" x14ac:dyDescent="0.25">
      <c r="B76" s="66">
        <v>1</v>
      </c>
      <c r="C76" s="3" t="s">
        <v>28</v>
      </c>
      <c r="D76" s="3" t="s">
        <v>29</v>
      </c>
      <c r="E76" s="3" t="s">
        <v>519</v>
      </c>
      <c r="F76" s="3"/>
      <c r="G76" s="3"/>
      <c r="H76" s="3"/>
      <c r="I76" s="3"/>
      <c r="J76" s="67">
        <f>SUM(J75:J75)</f>
        <v>17647059</v>
      </c>
      <c r="K76" s="67">
        <f>SUM(K75:K75)</f>
        <v>15000000</v>
      </c>
      <c r="L76" s="3"/>
      <c r="M76" s="3"/>
      <c r="N76" s="3"/>
      <c r="O76" s="48"/>
      <c r="P76" s="49"/>
    </row>
    <row r="77" spans="2:20" s="32" customFormat="1" ht="80.099999999999994" customHeight="1" x14ac:dyDescent="0.25">
      <c r="B77" s="26">
        <v>1</v>
      </c>
      <c r="C77" s="27" t="s">
        <v>30</v>
      </c>
      <c r="D77" s="27" t="s">
        <v>31</v>
      </c>
      <c r="E77" s="27" t="s">
        <v>47</v>
      </c>
      <c r="F77" s="27" t="s">
        <v>527</v>
      </c>
      <c r="G77" s="27" t="s">
        <v>528</v>
      </c>
      <c r="H77" s="27" t="s">
        <v>48</v>
      </c>
      <c r="I77" s="27" t="s">
        <v>532</v>
      </c>
      <c r="J77" s="30">
        <v>15406865</v>
      </c>
      <c r="K77" s="30">
        <v>13095835.25</v>
      </c>
      <c r="L77" s="27" t="s">
        <v>49</v>
      </c>
      <c r="M77" s="27" t="s">
        <v>529</v>
      </c>
      <c r="N77" s="27" t="s">
        <v>50</v>
      </c>
      <c r="O77" s="39" t="s">
        <v>530</v>
      </c>
      <c r="P77" s="59" t="s">
        <v>531</v>
      </c>
      <c r="S77" s="38"/>
      <c r="T77" s="38"/>
    </row>
    <row r="78" spans="2:20" s="32" customFormat="1" ht="80.099999999999994" customHeight="1" x14ac:dyDescent="0.25">
      <c r="B78" s="26">
        <v>2</v>
      </c>
      <c r="C78" s="27" t="s">
        <v>30</v>
      </c>
      <c r="D78" s="27" t="s">
        <v>31</v>
      </c>
      <c r="E78" s="27" t="s">
        <v>47</v>
      </c>
      <c r="F78" s="27" t="s">
        <v>51</v>
      </c>
      <c r="G78" s="27" t="s">
        <v>52</v>
      </c>
      <c r="H78" s="27" t="s">
        <v>48</v>
      </c>
      <c r="I78" s="27" t="s">
        <v>53</v>
      </c>
      <c r="J78" s="30">
        <v>8748398.8235294111</v>
      </c>
      <c r="K78" s="30">
        <v>7436138.9999999991</v>
      </c>
      <c r="L78" s="27" t="s">
        <v>49</v>
      </c>
      <c r="M78" s="27" t="s">
        <v>54</v>
      </c>
      <c r="N78" s="27" t="s">
        <v>50</v>
      </c>
      <c r="O78" s="39" t="s">
        <v>55</v>
      </c>
      <c r="P78" s="59" t="s">
        <v>56</v>
      </c>
      <c r="S78" s="38"/>
      <c r="T78" s="38"/>
    </row>
    <row r="79" spans="2:20" s="35" customFormat="1" ht="80.099999999999994" customHeight="1" x14ac:dyDescent="0.25">
      <c r="B79" s="66">
        <v>2</v>
      </c>
      <c r="C79" s="3" t="s">
        <v>30</v>
      </c>
      <c r="D79" s="3" t="s">
        <v>31</v>
      </c>
      <c r="E79" s="3" t="s">
        <v>525</v>
      </c>
      <c r="F79" s="3"/>
      <c r="G79" s="3"/>
      <c r="H79" s="3"/>
      <c r="I79" s="3"/>
      <c r="J79" s="67">
        <f>SUM(J77:J78)</f>
        <v>24155263.823529411</v>
      </c>
      <c r="K79" s="67">
        <f>SUM(K77:K78)</f>
        <v>20531974.25</v>
      </c>
      <c r="L79" s="3"/>
      <c r="M79" s="3"/>
      <c r="N79" s="3"/>
      <c r="O79" s="48"/>
      <c r="P79" s="49"/>
    </row>
    <row r="80" spans="2:20" s="32" customFormat="1" ht="80.099999999999994" customHeight="1" x14ac:dyDescent="0.25">
      <c r="B80" s="68">
        <v>1</v>
      </c>
      <c r="C80" s="27" t="s">
        <v>32</v>
      </c>
      <c r="D80" s="27" t="s">
        <v>511</v>
      </c>
      <c r="E80" s="27" t="s">
        <v>60</v>
      </c>
      <c r="F80" s="27" t="s">
        <v>533</v>
      </c>
      <c r="G80" s="27" t="s">
        <v>512</v>
      </c>
      <c r="H80" s="27"/>
      <c r="I80" s="27"/>
      <c r="J80" s="30">
        <v>39818977</v>
      </c>
      <c r="K80" s="30">
        <v>15927590.800000001</v>
      </c>
      <c r="L80" s="27" t="s">
        <v>49</v>
      </c>
      <c r="M80" s="27" t="s">
        <v>534</v>
      </c>
      <c r="N80" s="27" t="s">
        <v>50</v>
      </c>
      <c r="O80" s="41" t="s">
        <v>535</v>
      </c>
      <c r="P80" s="40" t="s">
        <v>536</v>
      </c>
    </row>
    <row r="81" spans="2:16" s="32" customFormat="1" ht="80.099999999999994" customHeight="1" x14ac:dyDescent="0.25">
      <c r="B81" s="68">
        <v>2</v>
      </c>
      <c r="C81" s="27" t="s">
        <v>32</v>
      </c>
      <c r="D81" s="27" t="s">
        <v>511</v>
      </c>
      <c r="E81" s="27" t="s">
        <v>60</v>
      </c>
      <c r="F81" s="27" t="s">
        <v>514</v>
      </c>
      <c r="G81" s="27" t="s">
        <v>512</v>
      </c>
      <c r="H81" s="27"/>
      <c r="I81" s="27"/>
      <c r="J81" s="30">
        <v>11107969.199999999</v>
      </c>
      <c r="K81" s="30">
        <v>4323187.8</v>
      </c>
      <c r="L81" s="27" t="s">
        <v>49</v>
      </c>
      <c r="M81" s="27" t="s">
        <v>513</v>
      </c>
      <c r="N81" s="27" t="s">
        <v>50</v>
      </c>
      <c r="O81" s="41" t="s">
        <v>515</v>
      </c>
      <c r="P81" s="40" t="s">
        <v>516</v>
      </c>
    </row>
    <row r="82" spans="2:16" s="35" customFormat="1" ht="80.099999999999994" customHeight="1" x14ac:dyDescent="0.25">
      <c r="B82" s="66">
        <v>2</v>
      </c>
      <c r="C82" s="3" t="s">
        <v>32</v>
      </c>
      <c r="D82" s="3" t="s">
        <v>21</v>
      </c>
      <c r="E82" s="3" t="s">
        <v>525</v>
      </c>
      <c r="F82" s="3"/>
      <c r="G82" s="3"/>
      <c r="H82" s="3"/>
      <c r="I82" s="3"/>
      <c r="J82" s="67">
        <f>SUM(J80:J81)</f>
        <v>50926946.200000003</v>
      </c>
      <c r="K82" s="67">
        <f>SUM(K80:K81)</f>
        <v>20250778.600000001</v>
      </c>
      <c r="L82" s="3"/>
      <c r="M82" s="3"/>
      <c r="N82" s="3"/>
      <c r="O82" s="48"/>
      <c r="P82" s="49"/>
    </row>
    <row r="83" spans="2:16" s="32" customFormat="1" ht="80.099999999999994" customHeight="1" x14ac:dyDescent="0.25">
      <c r="B83" s="26">
        <v>1</v>
      </c>
      <c r="C83" s="105" t="s">
        <v>33</v>
      </c>
      <c r="D83" s="106" t="s">
        <v>34</v>
      </c>
      <c r="E83" s="105" t="s">
        <v>118</v>
      </c>
      <c r="F83" s="107" t="s">
        <v>457</v>
      </c>
      <c r="G83" s="105" t="s">
        <v>458</v>
      </c>
      <c r="H83" s="69" t="s">
        <v>459</v>
      </c>
      <c r="I83" s="108" t="s">
        <v>460</v>
      </c>
      <c r="J83" s="109">
        <v>49306292.941176474</v>
      </c>
      <c r="K83" s="109">
        <v>41910349</v>
      </c>
      <c r="L83" s="110" t="s">
        <v>461</v>
      </c>
      <c r="M83" s="111" t="s">
        <v>462</v>
      </c>
      <c r="N83" s="105" t="s">
        <v>463</v>
      </c>
      <c r="O83" s="112" t="s">
        <v>275</v>
      </c>
      <c r="P83" s="112" t="s">
        <v>146</v>
      </c>
    </row>
    <row r="84" spans="2:16" s="32" customFormat="1" ht="80.099999999999994" customHeight="1" x14ac:dyDescent="0.25">
      <c r="B84" s="26">
        <f t="shared" ref="B84:B106" si="5">B83+1</f>
        <v>2</v>
      </c>
      <c r="C84" s="105" t="s">
        <v>33</v>
      </c>
      <c r="D84" s="106" t="s">
        <v>34</v>
      </c>
      <c r="E84" s="105" t="s">
        <v>118</v>
      </c>
      <c r="F84" s="105" t="s">
        <v>464</v>
      </c>
      <c r="G84" s="105" t="s">
        <v>465</v>
      </c>
      <c r="H84" s="69" t="s">
        <v>459</v>
      </c>
      <c r="I84" s="108" t="s">
        <v>460</v>
      </c>
      <c r="J84" s="109">
        <v>21000000</v>
      </c>
      <c r="K84" s="109">
        <v>17850000</v>
      </c>
      <c r="L84" s="110" t="s">
        <v>461</v>
      </c>
      <c r="M84" s="111" t="s">
        <v>466</v>
      </c>
      <c r="N84" s="105" t="s">
        <v>463</v>
      </c>
      <c r="O84" s="112" t="s">
        <v>275</v>
      </c>
      <c r="P84" s="112" t="s">
        <v>146</v>
      </c>
    </row>
    <row r="85" spans="2:16" s="32" customFormat="1" ht="80.099999999999994" customHeight="1" x14ac:dyDescent="0.25">
      <c r="B85" s="26">
        <f t="shared" si="5"/>
        <v>3</v>
      </c>
      <c r="C85" s="105" t="s">
        <v>33</v>
      </c>
      <c r="D85" s="106" t="s">
        <v>34</v>
      </c>
      <c r="E85" s="105" t="s">
        <v>312</v>
      </c>
      <c r="F85" s="105" t="s">
        <v>537</v>
      </c>
      <c r="G85" s="105" t="s">
        <v>538</v>
      </c>
      <c r="H85" s="69" t="s">
        <v>459</v>
      </c>
      <c r="I85" s="108" t="s">
        <v>460</v>
      </c>
      <c r="J85" s="109">
        <v>24706450</v>
      </c>
      <c r="K85" s="109">
        <v>21000482.5</v>
      </c>
      <c r="L85" s="110" t="s">
        <v>461</v>
      </c>
      <c r="M85" s="111" t="s">
        <v>539</v>
      </c>
      <c r="N85" s="105" t="s">
        <v>467</v>
      </c>
      <c r="O85" s="100" t="s">
        <v>419</v>
      </c>
      <c r="P85" s="112" t="s">
        <v>146</v>
      </c>
    </row>
    <row r="86" spans="2:16" s="32" customFormat="1" ht="80.099999999999994" customHeight="1" x14ac:dyDescent="0.25">
      <c r="B86" s="26">
        <f t="shared" si="5"/>
        <v>4</v>
      </c>
      <c r="C86" s="105" t="s">
        <v>33</v>
      </c>
      <c r="D86" s="106" t="s">
        <v>34</v>
      </c>
      <c r="E86" s="105" t="s">
        <v>468</v>
      </c>
      <c r="F86" s="107" t="s">
        <v>469</v>
      </c>
      <c r="G86" s="105" t="s">
        <v>470</v>
      </c>
      <c r="H86" s="69" t="s">
        <v>459</v>
      </c>
      <c r="I86" s="108" t="s">
        <v>460</v>
      </c>
      <c r="J86" s="109">
        <v>30000000</v>
      </c>
      <c r="K86" s="109">
        <v>25500000</v>
      </c>
      <c r="L86" s="110" t="s">
        <v>461</v>
      </c>
      <c r="M86" s="111" t="s">
        <v>471</v>
      </c>
      <c r="N86" s="105" t="s">
        <v>467</v>
      </c>
      <c r="O86" s="112" t="s">
        <v>270</v>
      </c>
      <c r="P86" s="112" t="s">
        <v>146</v>
      </c>
    </row>
    <row r="87" spans="2:16" s="32" customFormat="1" ht="80.099999999999994" customHeight="1" x14ac:dyDescent="0.25">
      <c r="B87" s="26">
        <f t="shared" si="5"/>
        <v>5</v>
      </c>
      <c r="C87" s="105" t="s">
        <v>33</v>
      </c>
      <c r="D87" s="106" t="s">
        <v>34</v>
      </c>
      <c r="E87" s="105" t="s">
        <v>118</v>
      </c>
      <c r="F87" s="107" t="s">
        <v>457</v>
      </c>
      <c r="G87" s="105" t="s">
        <v>458</v>
      </c>
      <c r="H87" s="69" t="s">
        <v>459</v>
      </c>
      <c r="I87" s="108" t="s">
        <v>472</v>
      </c>
      <c r="J87" s="109">
        <v>48252123</v>
      </c>
      <c r="K87" s="109">
        <v>41014304.549999997</v>
      </c>
      <c r="L87" s="110" t="s">
        <v>461</v>
      </c>
      <c r="M87" s="111" t="s">
        <v>462</v>
      </c>
      <c r="N87" s="105" t="s">
        <v>463</v>
      </c>
      <c r="O87" s="112" t="s">
        <v>275</v>
      </c>
      <c r="P87" s="112" t="s">
        <v>146</v>
      </c>
    </row>
    <row r="88" spans="2:16" s="32" customFormat="1" ht="80.099999999999994" customHeight="1" x14ac:dyDescent="0.25">
      <c r="B88" s="26">
        <f t="shared" si="5"/>
        <v>6</v>
      </c>
      <c r="C88" s="105" t="s">
        <v>33</v>
      </c>
      <c r="D88" s="106" t="s">
        <v>34</v>
      </c>
      <c r="E88" s="105" t="s">
        <v>118</v>
      </c>
      <c r="F88" s="105" t="s">
        <v>473</v>
      </c>
      <c r="G88" s="105" t="s">
        <v>474</v>
      </c>
      <c r="H88" s="69" t="s">
        <v>459</v>
      </c>
      <c r="I88" s="108" t="s">
        <v>472</v>
      </c>
      <c r="J88" s="109">
        <v>21000000</v>
      </c>
      <c r="K88" s="109">
        <v>17850000</v>
      </c>
      <c r="L88" s="110" t="s">
        <v>461</v>
      </c>
      <c r="M88" s="111" t="s">
        <v>466</v>
      </c>
      <c r="N88" s="105" t="s">
        <v>463</v>
      </c>
      <c r="O88" s="112" t="s">
        <v>275</v>
      </c>
      <c r="P88" s="112" t="s">
        <v>146</v>
      </c>
    </row>
    <row r="89" spans="2:16" s="32" customFormat="1" ht="80.099999999999994" customHeight="1" x14ac:dyDescent="0.25">
      <c r="B89" s="26">
        <f t="shared" si="5"/>
        <v>7</v>
      </c>
      <c r="C89" s="105" t="s">
        <v>33</v>
      </c>
      <c r="D89" s="106" t="s">
        <v>34</v>
      </c>
      <c r="E89" s="105" t="s">
        <v>312</v>
      </c>
      <c r="F89" s="105" t="s">
        <v>540</v>
      </c>
      <c r="G89" s="105" t="s">
        <v>541</v>
      </c>
      <c r="H89" s="69" t="s">
        <v>459</v>
      </c>
      <c r="I89" s="108" t="s">
        <v>472</v>
      </c>
      <c r="J89" s="109">
        <v>23975850</v>
      </c>
      <c r="K89" s="109">
        <v>20379472.5</v>
      </c>
      <c r="L89" s="110" t="s">
        <v>461</v>
      </c>
      <c r="M89" s="111" t="s">
        <v>539</v>
      </c>
      <c r="N89" s="105" t="s">
        <v>467</v>
      </c>
      <c r="O89" s="100" t="s">
        <v>419</v>
      </c>
      <c r="P89" s="112" t="s">
        <v>146</v>
      </c>
    </row>
    <row r="90" spans="2:16" s="32" customFormat="1" ht="80.099999999999994" customHeight="1" x14ac:dyDescent="0.25">
      <c r="B90" s="26">
        <f t="shared" si="5"/>
        <v>8</v>
      </c>
      <c r="C90" s="105" t="s">
        <v>33</v>
      </c>
      <c r="D90" s="106" t="s">
        <v>34</v>
      </c>
      <c r="E90" s="105" t="s">
        <v>468</v>
      </c>
      <c r="F90" s="107" t="s">
        <v>469</v>
      </c>
      <c r="G90" s="105" t="s">
        <v>470</v>
      </c>
      <c r="H90" s="69" t="s">
        <v>459</v>
      </c>
      <c r="I90" s="108" t="s">
        <v>472</v>
      </c>
      <c r="J90" s="109">
        <v>30000000</v>
      </c>
      <c r="K90" s="109">
        <v>25500000</v>
      </c>
      <c r="L90" s="110" t="s">
        <v>461</v>
      </c>
      <c r="M90" s="111" t="s">
        <v>471</v>
      </c>
      <c r="N90" s="105" t="s">
        <v>467</v>
      </c>
      <c r="O90" s="112" t="s">
        <v>270</v>
      </c>
      <c r="P90" s="112" t="s">
        <v>146</v>
      </c>
    </row>
    <row r="91" spans="2:16" s="32" customFormat="1" ht="80.099999999999994" customHeight="1" x14ac:dyDescent="0.25">
      <c r="B91" s="26">
        <f t="shared" si="5"/>
        <v>9</v>
      </c>
      <c r="C91" s="105" t="s">
        <v>33</v>
      </c>
      <c r="D91" s="106" t="s">
        <v>34</v>
      </c>
      <c r="E91" s="105" t="s">
        <v>118</v>
      </c>
      <c r="F91" s="107" t="s">
        <v>457</v>
      </c>
      <c r="G91" s="105" t="s">
        <v>458</v>
      </c>
      <c r="H91" s="69" t="s">
        <v>459</v>
      </c>
      <c r="I91" s="108" t="s">
        <v>475</v>
      </c>
      <c r="J91" s="109">
        <v>36446154</v>
      </c>
      <c r="K91" s="109">
        <v>30979230.899999999</v>
      </c>
      <c r="L91" s="110" t="s">
        <v>461</v>
      </c>
      <c r="M91" s="111" t="s">
        <v>462</v>
      </c>
      <c r="N91" s="105" t="s">
        <v>463</v>
      </c>
      <c r="O91" s="112" t="s">
        <v>275</v>
      </c>
      <c r="P91" s="112" t="s">
        <v>146</v>
      </c>
    </row>
    <row r="92" spans="2:16" s="32" customFormat="1" ht="80.099999999999994" customHeight="1" x14ac:dyDescent="0.25">
      <c r="B92" s="26">
        <f t="shared" si="5"/>
        <v>10</v>
      </c>
      <c r="C92" s="105" t="s">
        <v>33</v>
      </c>
      <c r="D92" s="106" t="s">
        <v>34</v>
      </c>
      <c r="E92" s="105" t="s">
        <v>118</v>
      </c>
      <c r="F92" s="105" t="s">
        <v>476</v>
      </c>
      <c r="G92" s="105" t="s">
        <v>477</v>
      </c>
      <c r="H92" s="69" t="s">
        <v>459</v>
      </c>
      <c r="I92" s="108" t="s">
        <v>475</v>
      </c>
      <c r="J92" s="109">
        <v>21000000</v>
      </c>
      <c r="K92" s="109">
        <v>17850000</v>
      </c>
      <c r="L92" s="110" t="s">
        <v>461</v>
      </c>
      <c r="M92" s="111" t="s">
        <v>466</v>
      </c>
      <c r="N92" s="105" t="s">
        <v>463</v>
      </c>
      <c r="O92" s="112" t="s">
        <v>275</v>
      </c>
      <c r="P92" s="112" t="s">
        <v>146</v>
      </c>
    </row>
    <row r="93" spans="2:16" s="32" customFormat="1" ht="80.099999999999994" customHeight="1" x14ac:dyDescent="0.25">
      <c r="B93" s="26">
        <f t="shared" si="5"/>
        <v>11</v>
      </c>
      <c r="C93" s="105" t="s">
        <v>33</v>
      </c>
      <c r="D93" s="106" t="s">
        <v>34</v>
      </c>
      <c r="E93" s="105" t="s">
        <v>312</v>
      </c>
      <c r="F93" s="105" t="s">
        <v>542</v>
      </c>
      <c r="G93" s="105" t="s">
        <v>541</v>
      </c>
      <c r="H93" s="69" t="s">
        <v>459</v>
      </c>
      <c r="I93" s="108" t="s">
        <v>475</v>
      </c>
      <c r="J93" s="109">
        <v>20701201</v>
      </c>
      <c r="K93" s="109">
        <v>17596020.849999998</v>
      </c>
      <c r="L93" s="110" t="s">
        <v>461</v>
      </c>
      <c r="M93" s="111" t="s">
        <v>539</v>
      </c>
      <c r="N93" s="105" t="s">
        <v>467</v>
      </c>
      <c r="O93" s="100" t="s">
        <v>419</v>
      </c>
      <c r="P93" s="112" t="s">
        <v>146</v>
      </c>
    </row>
    <row r="94" spans="2:16" s="32" customFormat="1" ht="80.099999999999994" customHeight="1" x14ac:dyDescent="0.25">
      <c r="B94" s="26">
        <f t="shared" si="5"/>
        <v>12</v>
      </c>
      <c r="C94" s="105" t="s">
        <v>33</v>
      </c>
      <c r="D94" s="106" t="s">
        <v>34</v>
      </c>
      <c r="E94" s="105" t="s">
        <v>468</v>
      </c>
      <c r="F94" s="107" t="s">
        <v>469</v>
      </c>
      <c r="G94" s="105" t="s">
        <v>470</v>
      </c>
      <c r="H94" s="69" t="s">
        <v>459</v>
      </c>
      <c r="I94" s="108" t="s">
        <v>475</v>
      </c>
      <c r="J94" s="109">
        <v>23000000</v>
      </c>
      <c r="K94" s="109">
        <v>19550000</v>
      </c>
      <c r="L94" s="110" t="s">
        <v>461</v>
      </c>
      <c r="M94" s="111" t="s">
        <v>471</v>
      </c>
      <c r="N94" s="105" t="s">
        <v>467</v>
      </c>
      <c r="O94" s="112" t="s">
        <v>270</v>
      </c>
      <c r="P94" s="112" t="s">
        <v>146</v>
      </c>
    </row>
    <row r="95" spans="2:16" s="32" customFormat="1" ht="80.099999999999994" customHeight="1" x14ac:dyDescent="0.25">
      <c r="B95" s="26">
        <f t="shared" si="5"/>
        <v>13</v>
      </c>
      <c r="C95" s="105" t="s">
        <v>33</v>
      </c>
      <c r="D95" s="106" t="s">
        <v>34</v>
      </c>
      <c r="E95" s="105" t="s">
        <v>118</v>
      </c>
      <c r="F95" s="107" t="s">
        <v>457</v>
      </c>
      <c r="G95" s="105" t="s">
        <v>458</v>
      </c>
      <c r="H95" s="69" t="s">
        <v>459</v>
      </c>
      <c r="I95" s="108" t="s">
        <v>478</v>
      </c>
      <c r="J95" s="109">
        <v>22569050.117647063</v>
      </c>
      <c r="K95" s="109">
        <v>19183692.600000001</v>
      </c>
      <c r="L95" s="110" t="s">
        <v>461</v>
      </c>
      <c r="M95" s="111" t="s">
        <v>462</v>
      </c>
      <c r="N95" s="105" t="s">
        <v>463</v>
      </c>
      <c r="O95" s="112" t="s">
        <v>275</v>
      </c>
      <c r="P95" s="112" t="s">
        <v>146</v>
      </c>
    </row>
    <row r="96" spans="2:16" s="32" customFormat="1" ht="80.099999999999994" customHeight="1" x14ac:dyDescent="0.25">
      <c r="B96" s="26">
        <f t="shared" si="5"/>
        <v>14</v>
      </c>
      <c r="C96" s="105" t="s">
        <v>33</v>
      </c>
      <c r="D96" s="106" t="s">
        <v>34</v>
      </c>
      <c r="E96" s="105" t="s">
        <v>118</v>
      </c>
      <c r="F96" s="105" t="s">
        <v>479</v>
      </c>
      <c r="G96" s="105" t="s">
        <v>480</v>
      </c>
      <c r="H96" s="105" t="s">
        <v>459</v>
      </c>
      <c r="I96" s="108" t="s">
        <v>478</v>
      </c>
      <c r="J96" s="109">
        <v>10500000</v>
      </c>
      <c r="K96" s="109">
        <v>8925000</v>
      </c>
      <c r="L96" s="113" t="s">
        <v>461</v>
      </c>
      <c r="M96" s="111" t="s">
        <v>466</v>
      </c>
      <c r="N96" s="105" t="s">
        <v>463</v>
      </c>
      <c r="O96" s="112" t="s">
        <v>275</v>
      </c>
      <c r="P96" s="112" t="s">
        <v>146</v>
      </c>
    </row>
    <row r="97" spans="2:21" s="32" customFormat="1" ht="80.099999999999994" customHeight="1" x14ac:dyDescent="0.25">
      <c r="B97" s="26">
        <f t="shared" si="5"/>
        <v>15</v>
      </c>
      <c r="C97" s="27" t="s">
        <v>33</v>
      </c>
      <c r="D97" s="27" t="s">
        <v>34</v>
      </c>
      <c r="E97" s="27" t="s">
        <v>312</v>
      </c>
      <c r="F97" s="27" t="s">
        <v>544</v>
      </c>
      <c r="G97" s="27" t="s">
        <v>541</v>
      </c>
      <c r="H97" s="27" t="s">
        <v>459</v>
      </c>
      <c r="I97" s="27" t="s">
        <v>478</v>
      </c>
      <c r="J97" s="109">
        <v>14984921</v>
      </c>
      <c r="K97" s="109">
        <v>12737182.85</v>
      </c>
      <c r="L97" s="27" t="s">
        <v>461</v>
      </c>
      <c r="M97" s="27" t="s">
        <v>539</v>
      </c>
      <c r="N97" s="27" t="s">
        <v>467</v>
      </c>
      <c r="O97" s="100" t="s">
        <v>419</v>
      </c>
      <c r="P97" s="112" t="s">
        <v>146</v>
      </c>
    </row>
    <row r="98" spans="2:21" s="32" customFormat="1" ht="80.099999999999994" customHeight="1" x14ac:dyDescent="0.25">
      <c r="B98" s="26">
        <f t="shared" si="5"/>
        <v>16</v>
      </c>
      <c r="C98" s="105" t="s">
        <v>33</v>
      </c>
      <c r="D98" s="106" t="s">
        <v>34</v>
      </c>
      <c r="E98" s="105" t="s">
        <v>468</v>
      </c>
      <c r="F98" s="107" t="s">
        <v>469</v>
      </c>
      <c r="G98" s="105" t="s">
        <v>470</v>
      </c>
      <c r="H98" s="69" t="s">
        <v>459</v>
      </c>
      <c r="I98" s="108" t="s">
        <v>478</v>
      </c>
      <c r="J98" s="109">
        <v>9149467.0588235296</v>
      </c>
      <c r="K98" s="109">
        <v>7777047</v>
      </c>
      <c r="L98" s="110" t="s">
        <v>461</v>
      </c>
      <c r="M98" s="111" t="s">
        <v>471</v>
      </c>
      <c r="N98" s="105" t="s">
        <v>467</v>
      </c>
      <c r="O98" s="112" t="s">
        <v>270</v>
      </c>
      <c r="P98" s="112" t="s">
        <v>146</v>
      </c>
    </row>
    <row r="99" spans="2:21" s="32" customFormat="1" ht="80.099999999999994" customHeight="1" x14ac:dyDescent="0.25">
      <c r="B99" s="26">
        <f t="shared" si="5"/>
        <v>17</v>
      </c>
      <c r="C99" s="105" t="s">
        <v>33</v>
      </c>
      <c r="D99" s="106" t="s">
        <v>34</v>
      </c>
      <c r="E99" s="105" t="s">
        <v>118</v>
      </c>
      <c r="F99" s="107" t="s">
        <v>457</v>
      </c>
      <c r="G99" s="105" t="s">
        <v>458</v>
      </c>
      <c r="H99" s="69" t="s">
        <v>459</v>
      </c>
      <c r="I99" s="108" t="s">
        <v>481</v>
      </c>
      <c r="J99" s="109">
        <v>27873431</v>
      </c>
      <c r="K99" s="109">
        <v>23692416.349999998</v>
      </c>
      <c r="L99" s="110" t="s">
        <v>461</v>
      </c>
      <c r="M99" s="111" t="s">
        <v>462</v>
      </c>
      <c r="N99" s="105" t="s">
        <v>463</v>
      </c>
      <c r="O99" s="112" t="s">
        <v>275</v>
      </c>
      <c r="P99" s="112" t="s">
        <v>146</v>
      </c>
    </row>
    <row r="100" spans="2:21" s="32" customFormat="1" ht="80.099999999999994" customHeight="1" x14ac:dyDescent="0.25">
      <c r="B100" s="26">
        <f t="shared" si="5"/>
        <v>18</v>
      </c>
      <c r="C100" s="105" t="s">
        <v>33</v>
      </c>
      <c r="D100" s="106" t="s">
        <v>34</v>
      </c>
      <c r="E100" s="105" t="s">
        <v>118</v>
      </c>
      <c r="F100" s="105" t="s">
        <v>482</v>
      </c>
      <c r="G100" s="105" t="s">
        <v>483</v>
      </c>
      <c r="H100" s="69" t="s">
        <v>459</v>
      </c>
      <c r="I100" s="108" t="s">
        <v>481</v>
      </c>
      <c r="J100" s="109">
        <v>10500000</v>
      </c>
      <c r="K100" s="109">
        <v>8925000</v>
      </c>
      <c r="L100" s="110" t="s">
        <v>461</v>
      </c>
      <c r="M100" s="111" t="s">
        <v>466</v>
      </c>
      <c r="N100" s="105" t="s">
        <v>463</v>
      </c>
      <c r="O100" s="112" t="s">
        <v>275</v>
      </c>
      <c r="P100" s="112" t="s">
        <v>146</v>
      </c>
    </row>
    <row r="101" spans="2:21" s="32" customFormat="1" ht="80.099999999999994" customHeight="1" x14ac:dyDescent="0.25">
      <c r="B101" s="26">
        <f t="shared" si="5"/>
        <v>19</v>
      </c>
      <c r="C101" s="105" t="s">
        <v>33</v>
      </c>
      <c r="D101" s="106" t="s">
        <v>34</v>
      </c>
      <c r="E101" s="105" t="s">
        <v>312</v>
      </c>
      <c r="F101" s="105" t="s">
        <v>543</v>
      </c>
      <c r="G101" s="105" t="s">
        <v>541</v>
      </c>
      <c r="H101" s="69" t="s">
        <v>459</v>
      </c>
      <c r="I101" s="108" t="s">
        <v>481</v>
      </c>
      <c r="J101" s="109">
        <v>12938860</v>
      </c>
      <c r="K101" s="109">
        <v>10998031</v>
      </c>
      <c r="L101" s="110" t="s">
        <v>461</v>
      </c>
      <c r="M101" s="111" t="s">
        <v>539</v>
      </c>
      <c r="N101" s="105" t="s">
        <v>467</v>
      </c>
      <c r="O101" s="100" t="s">
        <v>419</v>
      </c>
      <c r="P101" s="112" t="s">
        <v>146</v>
      </c>
    </row>
    <row r="102" spans="2:21" s="32" customFormat="1" ht="80.099999999999994" customHeight="1" x14ac:dyDescent="0.25">
      <c r="B102" s="26">
        <f t="shared" si="5"/>
        <v>20</v>
      </c>
      <c r="C102" s="105" t="s">
        <v>33</v>
      </c>
      <c r="D102" s="106" t="s">
        <v>34</v>
      </c>
      <c r="E102" s="105" t="s">
        <v>468</v>
      </c>
      <c r="F102" s="107" t="s">
        <v>469</v>
      </c>
      <c r="G102" s="105" t="s">
        <v>470</v>
      </c>
      <c r="H102" s="69" t="s">
        <v>459</v>
      </c>
      <c r="I102" s="108" t="s">
        <v>481</v>
      </c>
      <c r="J102" s="109">
        <v>8000000</v>
      </c>
      <c r="K102" s="109">
        <v>6800000</v>
      </c>
      <c r="L102" s="110" t="s">
        <v>461</v>
      </c>
      <c r="M102" s="111" t="s">
        <v>471</v>
      </c>
      <c r="N102" s="105" t="s">
        <v>467</v>
      </c>
      <c r="O102" s="112" t="s">
        <v>270</v>
      </c>
      <c r="P102" s="112" t="s">
        <v>146</v>
      </c>
    </row>
    <row r="103" spans="2:21" s="70" customFormat="1" ht="80.099999999999994" customHeight="1" x14ac:dyDescent="0.25">
      <c r="B103" s="26">
        <f t="shared" si="5"/>
        <v>21</v>
      </c>
      <c r="C103" s="105" t="s">
        <v>33</v>
      </c>
      <c r="D103" s="106" t="s">
        <v>34</v>
      </c>
      <c r="E103" s="105" t="s">
        <v>118</v>
      </c>
      <c r="F103" s="107" t="s">
        <v>457</v>
      </c>
      <c r="G103" s="105" t="s">
        <v>458</v>
      </c>
      <c r="H103" s="69" t="s">
        <v>459</v>
      </c>
      <c r="I103" s="108" t="s">
        <v>484</v>
      </c>
      <c r="J103" s="109">
        <v>22374329.882352944</v>
      </c>
      <c r="K103" s="109">
        <v>19018180.400000002</v>
      </c>
      <c r="L103" s="110" t="s">
        <v>461</v>
      </c>
      <c r="M103" s="111" t="s">
        <v>462</v>
      </c>
      <c r="N103" s="105" t="s">
        <v>463</v>
      </c>
      <c r="O103" s="112" t="s">
        <v>275</v>
      </c>
      <c r="P103" s="112" t="s">
        <v>146</v>
      </c>
    </row>
    <row r="104" spans="2:21" s="32" customFormat="1" ht="80.099999999999994" customHeight="1" x14ac:dyDescent="0.25">
      <c r="B104" s="26">
        <f t="shared" si="5"/>
        <v>22</v>
      </c>
      <c r="C104" s="105" t="s">
        <v>33</v>
      </c>
      <c r="D104" s="106" t="s">
        <v>34</v>
      </c>
      <c r="E104" s="105" t="s">
        <v>118</v>
      </c>
      <c r="F104" s="105" t="s">
        <v>485</v>
      </c>
      <c r="G104" s="105" t="s">
        <v>486</v>
      </c>
      <c r="H104" s="69" t="s">
        <v>459</v>
      </c>
      <c r="I104" s="108" t="s">
        <v>484</v>
      </c>
      <c r="J104" s="109">
        <v>14000000</v>
      </c>
      <c r="K104" s="109">
        <v>11900000</v>
      </c>
      <c r="L104" s="110" t="s">
        <v>461</v>
      </c>
      <c r="M104" s="111" t="s">
        <v>466</v>
      </c>
      <c r="N104" s="105" t="s">
        <v>463</v>
      </c>
      <c r="O104" s="112" t="s">
        <v>275</v>
      </c>
      <c r="P104" s="112" t="s">
        <v>146</v>
      </c>
    </row>
    <row r="105" spans="2:21" s="32" customFormat="1" ht="80.099999999999994" customHeight="1" x14ac:dyDescent="0.25">
      <c r="B105" s="26">
        <f t="shared" si="5"/>
        <v>23</v>
      </c>
      <c r="C105" s="105" t="s">
        <v>33</v>
      </c>
      <c r="D105" s="106" t="s">
        <v>34</v>
      </c>
      <c r="E105" s="105" t="s">
        <v>312</v>
      </c>
      <c r="F105" s="105" t="s">
        <v>545</v>
      </c>
      <c r="G105" s="105" t="s">
        <v>541</v>
      </c>
      <c r="H105" s="69" t="s">
        <v>459</v>
      </c>
      <c r="I105" s="108" t="s">
        <v>484</v>
      </c>
      <c r="J105" s="109">
        <v>13171585</v>
      </c>
      <c r="K105" s="109">
        <v>11195847.25</v>
      </c>
      <c r="L105" s="110" t="s">
        <v>461</v>
      </c>
      <c r="M105" s="111" t="s">
        <v>539</v>
      </c>
      <c r="N105" s="105" t="s">
        <v>467</v>
      </c>
      <c r="O105" s="100" t="s">
        <v>419</v>
      </c>
      <c r="P105" s="112" t="s">
        <v>146</v>
      </c>
    </row>
    <row r="106" spans="2:21" s="32" customFormat="1" ht="80.099999999999994" customHeight="1" x14ac:dyDescent="0.25">
      <c r="B106" s="26">
        <f t="shared" si="5"/>
        <v>24</v>
      </c>
      <c r="C106" s="105" t="s">
        <v>33</v>
      </c>
      <c r="D106" s="106" t="s">
        <v>34</v>
      </c>
      <c r="E106" s="105" t="s">
        <v>468</v>
      </c>
      <c r="F106" s="107" t="s">
        <v>469</v>
      </c>
      <c r="G106" s="105" t="s">
        <v>470</v>
      </c>
      <c r="H106" s="69" t="s">
        <v>459</v>
      </c>
      <c r="I106" s="108" t="s">
        <v>484</v>
      </c>
      <c r="J106" s="109">
        <v>7912200</v>
      </c>
      <c r="K106" s="109">
        <v>6725370</v>
      </c>
      <c r="L106" s="110" t="s">
        <v>461</v>
      </c>
      <c r="M106" s="111" t="s">
        <v>471</v>
      </c>
      <c r="N106" s="105" t="s">
        <v>467</v>
      </c>
      <c r="O106" s="112" t="s">
        <v>270</v>
      </c>
      <c r="P106" s="112" t="s">
        <v>146</v>
      </c>
    </row>
    <row r="107" spans="2:21" s="35" customFormat="1" ht="80.099999999999994" customHeight="1" x14ac:dyDescent="0.25">
      <c r="B107" s="66">
        <v>24</v>
      </c>
      <c r="C107" s="3" t="s">
        <v>33</v>
      </c>
      <c r="D107" s="3" t="s">
        <v>34</v>
      </c>
      <c r="E107" s="3" t="s">
        <v>547</v>
      </c>
      <c r="F107" s="3"/>
      <c r="G107" s="3"/>
      <c r="H107" s="3"/>
      <c r="I107" s="3"/>
      <c r="J107" s="67">
        <f>SUM(J83:J106)</f>
        <v>523361915</v>
      </c>
      <c r="K107" s="67">
        <f>SUM(K83:K106)</f>
        <v>444857627.75000006</v>
      </c>
      <c r="L107" s="3"/>
      <c r="M107" s="3"/>
      <c r="N107" s="3"/>
      <c r="O107" s="48"/>
      <c r="P107" s="49"/>
    </row>
    <row r="108" spans="2:21" s="70" customFormat="1" ht="80.099999999999994" customHeight="1" x14ac:dyDescent="0.25">
      <c r="B108" s="68">
        <v>1</v>
      </c>
      <c r="C108" s="69" t="s">
        <v>35</v>
      </c>
      <c r="D108" s="69" t="s">
        <v>175</v>
      </c>
      <c r="E108" s="69" t="s">
        <v>176</v>
      </c>
      <c r="F108" s="122" t="s">
        <v>181</v>
      </c>
      <c r="G108" s="122" t="s">
        <v>189</v>
      </c>
      <c r="H108" s="123" t="s">
        <v>182</v>
      </c>
      <c r="I108" s="123" t="s">
        <v>182</v>
      </c>
      <c r="J108" s="115">
        <v>5000000</v>
      </c>
      <c r="K108" s="115">
        <v>4038757.4427639404</v>
      </c>
      <c r="L108" s="124" t="s">
        <v>183</v>
      </c>
      <c r="M108" s="123"/>
      <c r="N108" s="123" t="s">
        <v>50</v>
      </c>
      <c r="O108" s="83">
        <v>45575</v>
      </c>
      <c r="P108" s="83">
        <v>45626</v>
      </c>
      <c r="R108" s="71"/>
      <c r="S108" s="71"/>
      <c r="T108" s="71"/>
      <c r="U108" s="71"/>
    </row>
    <row r="109" spans="2:21" s="32" customFormat="1" ht="80.099999999999994" customHeight="1" x14ac:dyDescent="0.25">
      <c r="B109" s="68">
        <f t="shared" ref="B109:B136" si="6">B108+1</f>
        <v>2</v>
      </c>
      <c r="C109" s="27" t="s">
        <v>35</v>
      </c>
      <c r="D109" s="27" t="s">
        <v>175</v>
      </c>
      <c r="E109" s="27" t="s">
        <v>176</v>
      </c>
      <c r="F109" s="85" t="s">
        <v>190</v>
      </c>
      <c r="G109" s="85" t="s">
        <v>191</v>
      </c>
      <c r="H109" s="84" t="s">
        <v>178</v>
      </c>
      <c r="I109" s="84" t="s">
        <v>182</v>
      </c>
      <c r="J109" s="114">
        <v>10027862.580613147</v>
      </c>
      <c r="K109" s="115">
        <v>5091319.608</v>
      </c>
      <c r="L109" s="116" t="s">
        <v>49</v>
      </c>
      <c r="M109" s="84" t="s">
        <v>192</v>
      </c>
      <c r="N109" s="84" t="s">
        <v>50</v>
      </c>
      <c r="O109" s="83">
        <v>45575</v>
      </c>
      <c r="P109" s="82">
        <v>45636</v>
      </c>
      <c r="R109" s="65"/>
      <c r="S109" s="65"/>
      <c r="T109" s="65"/>
      <c r="U109" s="65"/>
    </row>
    <row r="110" spans="2:21" s="32" customFormat="1" ht="80.099999999999994" customHeight="1" x14ac:dyDescent="0.25">
      <c r="B110" s="68">
        <f t="shared" si="6"/>
        <v>3</v>
      </c>
      <c r="C110" s="27" t="s">
        <v>35</v>
      </c>
      <c r="D110" s="27" t="s">
        <v>175</v>
      </c>
      <c r="E110" s="27" t="s">
        <v>176</v>
      </c>
      <c r="F110" s="85" t="s">
        <v>188</v>
      </c>
      <c r="G110" s="85" t="s">
        <v>193</v>
      </c>
      <c r="H110" s="84" t="s">
        <v>178</v>
      </c>
      <c r="I110" s="85" t="s">
        <v>179</v>
      </c>
      <c r="J110" s="114">
        <v>12533864.705882352</v>
      </c>
      <c r="K110" s="115">
        <v>10653785</v>
      </c>
      <c r="L110" s="116" t="s">
        <v>49</v>
      </c>
      <c r="M110" s="87" t="s">
        <v>194</v>
      </c>
      <c r="N110" s="85" t="s">
        <v>59</v>
      </c>
      <c r="O110" s="83">
        <v>45580</v>
      </c>
      <c r="P110" s="82">
        <v>45641</v>
      </c>
      <c r="R110" s="65"/>
      <c r="S110" s="65"/>
      <c r="T110" s="65"/>
      <c r="U110" s="65"/>
    </row>
    <row r="111" spans="2:21" s="32" customFormat="1" ht="80.099999999999994" customHeight="1" x14ac:dyDescent="0.25">
      <c r="B111" s="68">
        <f t="shared" si="6"/>
        <v>4</v>
      </c>
      <c r="C111" s="27" t="s">
        <v>35</v>
      </c>
      <c r="D111" s="27" t="s">
        <v>175</v>
      </c>
      <c r="E111" s="27" t="s">
        <v>176</v>
      </c>
      <c r="F111" s="84" t="s">
        <v>195</v>
      </c>
      <c r="G111" s="84" t="s">
        <v>196</v>
      </c>
      <c r="H111" s="84" t="s">
        <v>178</v>
      </c>
      <c r="I111" s="84" t="s">
        <v>182</v>
      </c>
      <c r="J111" s="114">
        <v>15878718.24</v>
      </c>
      <c r="K111" s="115">
        <v>12827188.23</v>
      </c>
      <c r="L111" s="117" t="s">
        <v>183</v>
      </c>
      <c r="M111" s="87" t="s">
        <v>197</v>
      </c>
      <c r="N111" s="84" t="s">
        <v>50</v>
      </c>
      <c r="O111" s="83">
        <v>45583</v>
      </c>
      <c r="P111" s="82">
        <v>45644</v>
      </c>
      <c r="R111" s="65"/>
      <c r="S111" s="65"/>
      <c r="T111" s="65"/>
      <c r="U111" s="65"/>
    </row>
    <row r="112" spans="2:21" s="70" customFormat="1" ht="80.099999999999994" customHeight="1" x14ac:dyDescent="0.25">
      <c r="B112" s="68">
        <f t="shared" si="6"/>
        <v>5</v>
      </c>
      <c r="C112" s="27" t="s">
        <v>35</v>
      </c>
      <c r="D112" s="27" t="s">
        <v>175</v>
      </c>
      <c r="E112" s="27" t="s">
        <v>176</v>
      </c>
      <c r="F112" s="84" t="s">
        <v>198</v>
      </c>
      <c r="G112" s="84" t="s">
        <v>199</v>
      </c>
      <c r="H112" s="84" t="s">
        <v>178</v>
      </c>
      <c r="I112" s="84" t="s">
        <v>182</v>
      </c>
      <c r="J112" s="114">
        <v>4178610.88</v>
      </c>
      <c r="K112" s="115">
        <v>3375575.96</v>
      </c>
      <c r="L112" s="117" t="s">
        <v>183</v>
      </c>
      <c r="M112" s="84" t="s">
        <v>200</v>
      </c>
      <c r="N112" s="84" t="s">
        <v>50</v>
      </c>
      <c r="O112" s="83">
        <v>45583</v>
      </c>
      <c r="P112" s="82">
        <v>45644</v>
      </c>
      <c r="R112" s="71"/>
      <c r="S112" s="71"/>
      <c r="T112" s="71"/>
      <c r="U112" s="71"/>
    </row>
    <row r="113" spans="2:21" s="32" customFormat="1" ht="80.099999999999994" customHeight="1" x14ac:dyDescent="0.25">
      <c r="B113" s="68">
        <f t="shared" si="6"/>
        <v>6</v>
      </c>
      <c r="C113" s="27" t="s">
        <v>35</v>
      </c>
      <c r="D113" s="27" t="s">
        <v>175</v>
      </c>
      <c r="E113" s="27" t="s">
        <v>176</v>
      </c>
      <c r="F113" s="84" t="s">
        <v>201</v>
      </c>
      <c r="G113" s="84" t="s">
        <v>202</v>
      </c>
      <c r="H113" s="84" t="s">
        <v>178</v>
      </c>
      <c r="I113" s="84" t="s">
        <v>182</v>
      </c>
      <c r="J113" s="114">
        <v>10028662.060000001</v>
      </c>
      <c r="K113" s="115">
        <v>8101381.0899999999</v>
      </c>
      <c r="L113" s="117" t="s">
        <v>183</v>
      </c>
      <c r="M113" s="84" t="s">
        <v>203</v>
      </c>
      <c r="N113" s="84" t="s">
        <v>50</v>
      </c>
      <c r="O113" s="83">
        <v>45583</v>
      </c>
      <c r="P113" s="82">
        <v>45644</v>
      </c>
      <c r="R113" s="65"/>
      <c r="S113" s="65"/>
      <c r="T113" s="65"/>
      <c r="U113" s="65"/>
    </row>
    <row r="114" spans="2:21" s="32" customFormat="1" ht="80.099999999999994" customHeight="1" x14ac:dyDescent="0.25">
      <c r="B114" s="68">
        <f t="shared" si="6"/>
        <v>7</v>
      </c>
      <c r="C114" s="27" t="s">
        <v>35</v>
      </c>
      <c r="D114" s="27" t="s">
        <v>175</v>
      </c>
      <c r="E114" s="27" t="s">
        <v>176</v>
      </c>
      <c r="F114" s="85" t="s">
        <v>184</v>
      </c>
      <c r="G114" s="85" t="s">
        <v>204</v>
      </c>
      <c r="H114" s="84" t="s">
        <v>178</v>
      </c>
      <c r="I114" s="84" t="s">
        <v>182</v>
      </c>
      <c r="J114" s="114">
        <v>8880382.2060018219</v>
      </c>
      <c r="K114" s="115">
        <v>7173773.9159660004</v>
      </c>
      <c r="L114" s="117" t="s">
        <v>183</v>
      </c>
      <c r="M114" s="87" t="s">
        <v>248</v>
      </c>
      <c r="N114" s="84" t="s">
        <v>50</v>
      </c>
      <c r="O114" s="83">
        <v>45583</v>
      </c>
      <c r="P114" s="82">
        <v>45644</v>
      </c>
      <c r="R114" s="65"/>
      <c r="S114" s="65"/>
      <c r="T114" s="65"/>
      <c r="U114" s="65"/>
    </row>
    <row r="115" spans="2:21" s="32" customFormat="1" ht="80.099999999999994" customHeight="1" x14ac:dyDescent="0.25">
      <c r="B115" s="68">
        <f t="shared" si="6"/>
        <v>8</v>
      </c>
      <c r="C115" s="27" t="s">
        <v>35</v>
      </c>
      <c r="D115" s="27" t="s">
        <v>175</v>
      </c>
      <c r="E115" s="27" t="s">
        <v>176</v>
      </c>
      <c r="F115" s="85" t="s">
        <v>184</v>
      </c>
      <c r="G115" s="85" t="s">
        <v>205</v>
      </c>
      <c r="H115" s="84" t="s">
        <v>178</v>
      </c>
      <c r="I115" s="84" t="s">
        <v>182</v>
      </c>
      <c r="J115" s="114">
        <v>5348621.6177190142</v>
      </c>
      <c r="K115" s="115">
        <v>4320737.1824000003</v>
      </c>
      <c r="L115" s="117" t="s">
        <v>183</v>
      </c>
      <c r="M115" s="87" t="s">
        <v>206</v>
      </c>
      <c r="N115" s="84" t="s">
        <v>50</v>
      </c>
      <c r="O115" s="83">
        <v>45583</v>
      </c>
      <c r="P115" s="82">
        <v>45644</v>
      </c>
      <c r="R115" s="65"/>
      <c r="S115" s="65"/>
      <c r="T115" s="65"/>
      <c r="U115" s="65"/>
    </row>
    <row r="116" spans="2:21" s="32" customFormat="1" ht="80.099999999999994" customHeight="1" x14ac:dyDescent="0.25">
      <c r="B116" s="68">
        <f t="shared" si="6"/>
        <v>9</v>
      </c>
      <c r="C116" s="27" t="s">
        <v>35</v>
      </c>
      <c r="D116" s="27" t="s">
        <v>175</v>
      </c>
      <c r="E116" s="27" t="s">
        <v>176</v>
      </c>
      <c r="F116" s="85" t="s">
        <v>207</v>
      </c>
      <c r="G116" s="85" t="s">
        <v>208</v>
      </c>
      <c r="H116" s="84" t="s">
        <v>178</v>
      </c>
      <c r="I116" s="84" t="s">
        <v>182</v>
      </c>
      <c r="J116" s="114">
        <v>9277371.7599999998</v>
      </c>
      <c r="K116" s="115">
        <v>7264398.5499999998</v>
      </c>
      <c r="L116" s="117" t="s">
        <v>183</v>
      </c>
      <c r="M116" s="84" t="s">
        <v>209</v>
      </c>
      <c r="N116" s="85" t="s">
        <v>50</v>
      </c>
      <c r="O116" s="83">
        <v>45583</v>
      </c>
      <c r="P116" s="82">
        <v>45644</v>
      </c>
      <c r="R116" s="65"/>
      <c r="S116" s="65"/>
      <c r="T116" s="65"/>
      <c r="U116" s="65"/>
    </row>
    <row r="117" spans="2:21" s="32" customFormat="1" ht="80.099999999999994" customHeight="1" x14ac:dyDescent="0.25">
      <c r="B117" s="68">
        <f t="shared" si="6"/>
        <v>10</v>
      </c>
      <c r="C117" s="27" t="s">
        <v>35</v>
      </c>
      <c r="D117" s="27" t="s">
        <v>175</v>
      </c>
      <c r="E117" s="27" t="s">
        <v>176</v>
      </c>
      <c r="F117" s="85" t="s">
        <v>210</v>
      </c>
      <c r="G117" s="85" t="s">
        <v>211</v>
      </c>
      <c r="H117" s="84" t="s">
        <v>178</v>
      </c>
      <c r="I117" s="85" t="s">
        <v>179</v>
      </c>
      <c r="J117" s="114">
        <v>8355909.4117647056</v>
      </c>
      <c r="K117" s="115">
        <v>7102523</v>
      </c>
      <c r="L117" s="116" t="s">
        <v>49</v>
      </c>
      <c r="M117" s="84" t="s">
        <v>212</v>
      </c>
      <c r="N117" s="85" t="s">
        <v>50</v>
      </c>
      <c r="O117" s="83">
        <v>45583</v>
      </c>
      <c r="P117" s="82">
        <v>45644</v>
      </c>
      <c r="R117" s="65"/>
      <c r="S117" s="65"/>
      <c r="T117" s="65"/>
      <c r="U117" s="65"/>
    </row>
    <row r="118" spans="2:21" s="32" customFormat="1" ht="80.099999999999994" customHeight="1" x14ac:dyDescent="0.25">
      <c r="B118" s="68">
        <f t="shared" si="6"/>
        <v>11</v>
      </c>
      <c r="C118" s="27" t="s">
        <v>35</v>
      </c>
      <c r="D118" s="27" t="s">
        <v>175</v>
      </c>
      <c r="E118" s="27" t="s">
        <v>176</v>
      </c>
      <c r="F118" s="85" t="s">
        <v>210</v>
      </c>
      <c r="G118" s="87" t="s">
        <v>213</v>
      </c>
      <c r="H118" s="84" t="s">
        <v>178</v>
      </c>
      <c r="I118" s="84" t="s">
        <v>182</v>
      </c>
      <c r="J118" s="114">
        <v>25178117.342003968</v>
      </c>
      <c r="K118" s="115">
        <v>12783366.216123788</v>
      </c>
      <c r="L118" s="116" t="s">
        <v>49</v>
      </c>
      <c r="M118" s="84" t="s">
        <v>214</v>
      </c>
      <c r="N118" s="84" t="s">
        <v>59</v>
      </c>
      <c r="O118" s="83">
        <v>45583</v>
      </c>
      <c r="P118" s="82">
        <v>45644</v>
      </c>
      <c r="R118" s="65"/>
      <c r="S118" s="65"/>
      <c r="T118" s="65"/>
      <c r="U118" s="65"/>
    </row>
    <row r="119" spans="2:21" s="32" customFormat="1" ht="80.099999999999994" customHeight="1" x14ac:dyDescent="0.25">
      <c r="B119" s="68">
        <f t="shared" si="6"/>
        <v>12</v>
      </c>
      <c r="C119" s="27" t="s">
        <v>35</v>
      </c>
      <c r="D119" s="27" t="s">
        <v>175</v>
      </c>
      <c r="E119" s="27" t="s">
        <v>176</v>
      </c>
      <c r="F119" s="84" t="s">
        <v>187</v>
      </c>
      <c r="G119" s="84" t="s">
        <v>249</v>
      </c>
      <c r="H119" s="84" t="s">
        <v>178</v>
      </c>
      <c r="I119" s="84" t="s">
        <v>182</v>
      </c>
      <c r="J119" s="114">
        <v>58495873.411139995</v>
      </c>
      <c r="K119" s="115">
        <v>29699367.880000006</v>
      </c>
      <c r="L119" s="117" t="s">
        <v>49</v>
      </c>
      <c r="M119" s="86" t="s">
        <v>250</v>
      </c>
      <c r="N119" s="84" t="s">
        <v>50</v>
      </c>
      <c r="O119" s="83">
        <v>45583</v>
      </c>
      <c r="P119" s="82">
        <v>45644</v>
      </c>
      <c r="R119" s="65"/>
      <c r="S119" s="65"/>
      <c r="T119" s="65"/>
      <c r="U119" s="65"/>
    </row>
    <row r="120" spans="2:21" s="32" customFormat="1" ht="80.099999999999994" customHeight="1" x14ac:dyDescent="0.25">
      <c r="B120" s="68">
        <f t="shared" si="6"/>
        <v>13</v>
      </c>
      <c r="C120" s="27" t="s">
        <v>35</v>
      </c>
      <c r="D120" s="27" t="s">
        <v>175</v>
      </c>
      <c r="E120" s="27" t="s">
        <v>176</v>
      </c>
      <c r="F120" s="84" t="s">
        <v>215</v>
      </c>
      <c r="G120" s="84" t="s">
        <v>216</v>
      </c>
      <c r="H120" s="84" t="s">
        <v>178</v>
      </c>
      <c r="I120" s="84" t="s">
        <v>182</v>
      </c>
      <c r="J120" s="114">
        <v>3409473.18</v>
      </c>
      <c r="K120" s="115">
        <v>1731048.65</v>
      </c>
      <c r="L120" s="117" t="s">
        <v>49</v>
      </c>
      <c r="M120" s="87" t="s">
        <v>217</v>
      </c>
      <c r="N120" s="85" t="s">
        <v>186</v>
      </c>
      <c r="O120" s="83">
        <v>45583</v>
      </c>
      <c r="P120" s="82">
        <v>45642</v>
      </c>
      <c r="R120" s="65"/>
      <c r="S120" s="65"/>
      <c r="T120" s="65"/>
      <c r="U120" s="65"/>
    </row>
    <row r="121" spans="2:21" s="32" customFormat="1" ht="80.099999999999994" customHeight="1" x14ac:dyDescent="0.25">
      <c r="B121" s="68">
        <f t="shared" si="6"/>
        <v>14</v>
      </c>
      <c r="C121" s="27" t="s">
        <v>35</v>
      </c>
      <c r="D121" s="27" t="s">
        <v>175</v>
      </c>
      <c r="E121" s="27" t="s">
        <v>176</v>
      </c>
      <c r="F121" s="84" t="s">
        <v>218</v>
      </c>
      <c r="G121" s="84" t="s">
        <v>251</v>
      </c>
      <c r="H121" s="84" t="s">
        <v>178</v>
      </c>
      <c r="I121" s="85" t="s">
        <v>179</v>
      </c>
      <c r="J121" s="114">
        <v>50311266.912965707</v>
      </c>
      <c r="K121" s="115">
        <v>25003184.370000001</v>
      </c>
      <c r="L121" s="28" t="s">
        <v>49</v>
      </c>
      <c r="M121" s="84" t="s">
        <v>219</v>
      </c>
      <c r="N121" s="85" t="s">
        <v>50</v>
      </c>
      <c r="O121" s="83">
        <v>45587</v>
      </c>
      <c r="P121" s="82">
        <v>45642</v>
      </c>
      <c r="R121" s="65"/>
      <c r="S121" s="65"/>
      <c r="T121" s="65"/>
      <c r="U121" s="65"/>
    </row>
    <row r="122" spans="2:21" s="32" customFormat="1" ht="80.099999999999994" customHeight="1" x14ac:dyDescent="0.25">
      <c r="B122" s="68">
        <f t="shared" si="6"/>
        <v>15</v>
      </c>
      <c r="C122" s="27" t="s">
        <v>35</v>
      </c>
      <c r="D122" s="27" t="s">
        <v>175</v>
      </c>
      <c r="E122" s="27" t="s">
        <v>176</v>
      </c>
      <c r="F122" s="84" t="s">
        <v>218</v>
      </c>
      <c r="G122" s="84" t="s">
        <v>252</v>
      </c>
      <c r="H122" s="84" t="s">
        <v>178</v>
      </c>
      <c r="I122" s="85" t="s">
        <v>180</v>
      </c>
      <c r="J122" s="114">
        <v>8369908.3409715854</v>
      </c>
      <c r="K122" s="115">
        <v>1826314</v>
      </c>
      <c r="L122" s="28" t="s">
        <v>49</v>
      </c>
      <c r="M122" s="88" t="s">
        <v>219</v>
      </c>
      <c r="N122" s="85" t="s">
        <v>50</v>
      </c>
      <c r="O122" s="83">
        <v>45587</v>
      </c>
      <c r="P122" s="82">
        <v>45642</v>
      </c>
      <c r="R122" s="65"/>
      <c r="S122" s="65"/>
      <c r="T122" s="65"/>
      <c r="U122" s="65"/>
    </row>
    <row r="123" spans="2:21" s="32" customFormat="1" ht="80.099999999999994" customHeight="1" x14ac:dyDescent="0.25">
      <c r="B123" s="68">
        <f t="shared" si="6"/>
        <v>16</v>
      </c>
      <c r="C123" s="27" t="s">
        <v>35</v>
      </c>
      <c r="D123" s="27" t="s">
        <v>175</v>
      </c>
      <c r="E123" s="27" t="s">
        <v>176</v>
      </c>
      <c r="F123" s="84" t="s">
        <v>177</v>
      </c>
      <c r="G123" s="84" t="s">
        <v>220</v>
      </c>
      <c r="H123" s="84" t="s">
        <v>178</v>
      </c>
      <c r="I123" s="85" t="s">
        <v>179</v>
      </c>
      <c r="J123" s="114">
        <v>13536574.117647059</v>
      </c>
      <c r="K123" s="115">
        <v>11506088</v>
      </c>
      <c r="L123" s="117" t="s">
        <v>49</v>
      </c>
      <c r="M123" s="84" t="s">
        <v>221</v>
      </c>
      <c r="N123" s="85" t="s">
        <v>50</v>
      </c>
      <c r="O123" s="83">
        <v>45595</v>
      </c>
      <c r="P123" s="82">
        <v>45656</v>
      </c>
      <c r="R123" s="65"/>
      <c r="S123" s="65"/>
      <c r="T123" s="65"/>
      <c r="U123" s="65"/>
    </row>
    <row r="124" spans="2:21" s="32" customFormat="1" ht="80.099999999999994" customHeight="1" x14ac:dyDescent="0.25">
      <c r="B124" s="68">
        <f t="shared" si="6"/>
        <v>17</v>
      </c>
      <c r="C124" s="27" t="s">
        <v>35</v>
      </c>
      <c r="D124" s="27" t="s">
        <v>175</v>
      </c>
      <c r="E124" s="27" t="s">
        <v>176</v>
      </c>
      <c r="F124" s="84" t="s">
        <v>177</v>
      </c>
      <c r="G124" s="84" t="s">
        <v>220</v>
      </c>
      <c r="H124" s="84" t="s">
        <v>178</v>
      </c>
      <c r="I124" s="85" t="s">
        <v>180</v>
      </c>
      <c r="J124" s="114">
        <v>2259875</v>
      </c>
      <c r="K124" s="115">
        <v>903950</v>
      </c>
      <c r="L124" s="117" t="s">
        <v>49</v>
      </c>
      <c r="M124" s="89" t="s">
        <v>221</v>
      </c>
      <c r="N124" s="85" t="s">
        <v>50</v>
      </c>
      <c r="O124" s="83">
        <v>45595</v>
      </c>
      <c r="P124" s="82">
        <v>45656</v>
      </c>
      <c r="R124" s="65"/>
      <c r="S124" s="65"/>
      <c r="T124" s="65"/>
      <c r="U124" s="65"/>
    </row>
    <row r="125" spans="2:21" s="32" customFormat="1" ht="80.099999999999994" customHeight="1" x14ac:dyDescent="0.25">
      <c r="B125" s="68">
        <f t="shared" si="6"/>
        <v>18</v>
      </c>
      <c r="C125" s="27" t="s">
        <v>35</v>
      </c>
      <c r="D125" s="27" t="s">
        <v>175</v>
      </c>
      <c r="E125" s="27" t="s">
        <v>176</v>
      </c>
      <c r="F125" s="85" t="s">
        <v>207</v>
      </c>
      <c r="G125" s="85" t="s">
        <v>222</v>
      </c>
      <c r="H125" s="84" t="s">
        <v>178</v>
      </c>
      <c r="I125" s="84" t="s">
        <v>182</v>
      </c>
      <c r="J125" s="114">
        <v>1337156.0294297531</v>
      </c>
      <c r="K125" s="115">
        <v>1080184.5456000001</v>
      </c>
      <c r="L125" s="117" t="s">
        <v>183</v>
      </c>
      <c r="M125" s="87" t="s">
        <v>223</v>
      </c>
      <c r="N125" s="85" t="s">
        <v>50</v>
      </c>
      <c r="O125" s="83">
        <v>45595</v>
      </c>
      <c r="P125" s="82">
        <v>45688</v>
      </c>
      <c r="R125" s="65"/>
      <c r="S125" s="65"/>
      <c r="T125" s="65"/>
      <c r="U125" s="65"/>
    </row>
    <row r="126" spans="2:21" s="32" customFormat="1" ht="80.099999999999994" customHeight="1" x14ac:dyDescent="0.25">
      <c r="B126" s="68">
        <f t="shared" si="6"/>
        <v>19</v>
      </c>
      <c r="C126" s="27" t="s">
        <v>35</v>
      </c>
      <c r="D126" s="27" t="s">
        <v>175</v>
      </c>
      <c r="E126" s="27" t="s">
        <v>176</v>
      </c>
      <c r="F126" s="85" t="s">
        <v>224</v>
      </c>
      <c r="G126" s="85" t="s">
        <v>225</v>
      </c>
      <c r="H126" s="84" t="s">
        <v>178</v>
      </c>
      <c r="I126" s="84" t="s">
        <v>182</v>
      </c>
      <c r="J126" s="114">
        <v>17548761.43900191</v>
      </c>
      <c r="K126" s="115">
        <v>8909810.0640000012</v>
      </c>
      <c r="L126" s="116" t="s">
        <v>49</v>
      </c>
      <c r="M126" s="87" t="s">
        <v>226</v>
      </c>
      <c r="N126" s="84" t="s">
        <v>59</v>
      </c>
      <c r="O126" s="83">
        <v>45595</v>
      </c>
      <c r="P126" s="82">
        <v>45641</v>
      </c>
      <c r="R126" s="65"/>
      <c r="S126" s="65"/>
      <c r="T126" s="65"/>
      <c r="U126" s="65"/>
    </row>
    <row r="127" spans="2:21" s="32" customFormat="1" ht="80.099999999999994" customHeight="1" x14ac:dyDescent="0.25">
      <c r="B127" s="68">
        <f t="shared" si="6"/>
        <v>20</v>
      </c>
      <c r="C127" s="27" t="s">
        <v>35</v>
      </c>
      <c r="D127" s="27" t="s">
        <v>175</v>
      </c>
      <c r="E127" s="27" t="s">
        <v>176</v>
      </c>
      <c r="F127" s="85" t="s">
        <v>210</v>
      </c>
      <c r="G127" s="85" t="s">
        <v>227</v>
      </c>
      <c r="H127" s="84" t="s">
        <v>178</v>
      </c>
      <c r="I127" s="84" t="s">
        <v>182</v>
      </c>
      <c r="J127" s="114">
        <v>58495873.411139995</v>
      </c>
      <c r="K127" s="115">
        <v>29699367.880000006</v>
      </c>
      <c r="L127" s="116" t="s">
        <v>49</v>
      </c>
      <c r="M127" s="87" t="s">
        <v>228</v>
      </c>
      <c r="N127" s="84" t="s">
        <v>50</v>
      </c>
      <c r="O127" s="83">
        <v>45595</v>
      </c>
      <c r="P127" s="82">
        <v>45641</v>
      </c>
      <c r="R127" s="65"/>
      <c r="S127" s="65"/>
      <c r="T127" s="65"/>
      <c r="U127" s="65"/>
    </row>
    <row r="128" spans="2:21" s="32" customFormat="1" ht="80.099999999999994" customHeight="1" x14ac:dyDescent="0.25">
      <c r="B128" s="68">
        <f t="shared" si="6"/>
        <v>21</v>
      </c>
      <c r="C128" s="27" t="s">
        <v>35</v>
      </c>
      <c r="D128" s="27" t="s">
        <v>175</v>
      </c>
      <c r="E128" s="27" t="s">
        <v>176</v>
      </c>
      <c r="F128" s="85" t="s">
        <v>210</v>
      </c>
      <c r="G128" s="85" t="s">
        <v>229</v>
      </c>
      <c r="H128" s="84" t="s">
        <v>178</v>
      </c>
      <c r="I128" s="84" t="s">
        <v>182</v>
      </c>
      <c r="J128" s="114">
        <v>26740971.393340565</v>
      </c>
      <c r="K128" s="115">
        <v>13576854.288000001</v>
      </c>
      <c r="L128" s="116" t="s">
        <v>49</v>
      </c>
      <c r="M128" s="87" t="s">
        <v>230</v>
      </c>
      <c r="N128" s="84" t="s">
        <v>50</v>
      </c>
      <c r="O128" s="83">
        <v>45595</v>
      </c>
      <c r="P128" s="82">
        <v>45641</v>
      </c>
      <c r="R128" s="65"/>
      <c r="S128" s="65"/>
      <c r="T128" s="65"/>
      <c r="U128" s="65"/>
    </row>
    <row r="129" spans="2:21" s="32" customFormat="1" ht="80.099999999999994" customHeight="1" x14ac:dyDescent="0.25">
      <c r="B129" s="68">
        <f t="shared" si="6"/>
        <v>22</v>
      </c>
      <c r="C129" s="27" t="s">
        <v>35</v>
      </c>
      <c r="D129" s="27" t="s">
        <v>175</v>
      </c>
      <c r="E129" s="27" t="s">
        <v>176</v>
      </c>
      <c r="F129" s="84" t="s">
        <v>187</v>
      </c>
      <c r="G129" s="84" t="s">
        <v>231</v>
      </c>
      <c r="H129" s="84" t="s">
        <v>178</v>
      </c>
      <c r="I129" s="85" t="s">
        <v>179</v>
      </c>
      <c r="J129" s="114">
        <v>14398311</v>
      </c>
      <c r="K129" s="115">
        <v>12238564.350000001</v>
      </c>
      <c r="L129" s="117" t="s">
        <v>49</v>
      </c>
      <c r="M129" s="90" t="s">
        <v>232</v>
      </c>
      <c r="N129" s="85" t="s">
        <v>50</v>
      </c>
      <c r="O129" s="83">
        <v>45595</v>
      </c>
      <c r="P129" s="82">
        <v>45641</v>
      </c>
      <c r="R129" s="65"/>
      <c r="S129" s="65"/>
      <c r="T129" s="65"/>
      <c r="U129" s="65"/>
    </row>
    <row r="130" spans="2:21" s="32" customFormat="1" ht="80.099999999999994" customHeight="1" x14ac:dyDescent="0.25">
      <c r="B130" s="68">
        <f t="shared" si="6"/>
        <v>23</v>
      </c>
      <c r="C130" s="27" t="s">
        <v>35</v>
      </c>
      <c r="D130" s="27" t="s">
        <v>175</v>
      </c>
      <c r="E130" s="27" t="s">
        <v>176</v>
      </c>
      <c r="F130" s="84" t="s">
        <v>233</v>
      </c>
      <c r="G130" s="84" t="s">
        <v>234</v>
      </c>
      <c r="H130" s="84" t="s">
        <v>178</v>
      </c>
      <c r="I130" s="85" t="s">
        <v>179</v>
      </c>
      <c r="J130" s="114">
        <v>5139477.6470588231</v>
      </c>
      <c r="K130" s="115">
        <v>4368556</v>
      </c>
      <c r="L130" s="117" t="s">
        <v>49</v>
      </c>
      <c r="M130" s="86" t="s">
        <v>235</v>
      </c>
      <c r="N130" s="85" t="s">
        <v>186</v>
      </c>
      <c r="O130" s="83">
        <v>45626</v>
      </c>
      <c r="P130" s="82">
        <v>45626</v>
      </c>
      <c r="R130" s="65"/>
      <c r="S130" s="65"/>
      <c r="T130" s="65"/>
      <c r="U130" s="65"/>
    </row>
    <row r="131" spans="2:21" s="32" customFormat="1" ht="80.099999999999994" customHeight="1" x14ac:dyDescent="0.25">
      <c r="B131" s="68">
        <f t="shared" si="6"/>
        <v>24</v>
      </c>
      <c r="C131" s="27" t="s">
        <v>35</v>
      </c>
      <c r="D131" s="27" t="s">
        <v>175</v>
      </c>
      <c r="E131" s="27" t="s">
        <v>176</v>
      </c>
      <c r="F131" s="84" t="s">
        <v>177</v>
      </c>
      <c r="G131" s="84" t="s">
        <v>236</v>
      </c>
      <c r="H131" s="84" t="s">
        <v>178</v>
      </c>
      <c r="I131" s="85" t="s">
        <v>179</v>
      </c>
      <c r="J131" s="114">
        <v>2506772.9411764704</v>
      </c>
      <c r="K131" s="115">
        <v>2130757</v>
      </c>
      <c r="L131" s="117" t="s">
        <v>49</v>
      </c>
      <c r="M131" s="86" t="s">
        <v>237</v>
      </c>
      <c r="N131" s="85" t="s">
        <v>50</v>
      </c>
      <c r="O131" s="83">
        <v>45626</v>
      </c>
      <c r="P131" s="82">
        <v>45688</v>
      </c>
      <c r="R131" s="65"/>
      <c r="S131" s="65"/>
      <c r="T131" s="65"/>
      <c r="U131" s="65"/>
    </row>
    <row r="132" spans="2:21" s="32" customFormat="1" ht="80.099999999999994" customHeight="1" x14ac:dyDescent="0.25">
      <c r="B132" s="68">
        <f t="shared" si="6"/>
        <v>25</v>
      </c>
      <c r="C132" s="27" t="s">
        <v>35</v>
      </c>
      <c r="D132" s="27" t="s">
        <v>175</v>
      </c>
      <c r="E132" s="27" t="s">
        <v>176</v>
      </c>
      <c r="F132" s="84" t="s">
        <v>177</v>
      </c>
      <c r="G132" s="84" t="s">
        <v>238</v>
      </c>
      <c r="H132" s="84" t="s">
        <v>178</v>
      </c>
      <c r="I132" s="85" t="s">
        <v>180</v>
      </c>
      <c r="J132" s="114">
        <v>251097.5</v>
      </c>
      <c r="K132" s="115">
        <v>100439</v>
      </c>
      <c r="L132" s="117" t="s">
        <v>49</v>
      </c>
      <c r="M132" s="84" t="s">
        <v>237</v>
      </c>
      <c r="N132" s="85" t="s">
        <v>50</v>
      </c>
      <c r="O132" s="83">
        <v>45626</v>
      </c>
      <c r="P132" s="82">
        <v>45688</v>
      </c>
      <c r="R132" s="65"/>
      <c r="S132" s="65"/>
      <c r="T132" s="65"/>
      <c r="U132" s="65"/>
    </row>
    <row r="133" spans="2:21" s="32" customFormat="1" ht="80.099999999999994" customHeight="1" x14ac:dyDescent="0.25">
      <c r="B133" s="68">
        <f t="shared" si="6"/>
        <v>26</v>
      </c>
      <c r="C133" s="27" t="s">
        <v>35</v>
      </c>
      <c r="D133" s="27" t="s">
        <v>175</v>
      </c>
      <c r="E133" s="27" t="s">
        <v>176</v>
      </c>
      <c r="F133" s="85" t="s">
        <v>184</v>
      </c>
      <c r="G133" s="85" t="s">
        <v>239</v>
      </c>
      <c r="H133" s="84" t="s">
        <v>178</v>
      </c>
      <c r="I133" s="84" t="s">
        <v>182</v>
      </c>
      <c r="J133" s="114">
        <v>1671444.1176695446</v>
      </c>
      <c r="K133" s="115">
        <v>1350230.182</v>
      </c>
      <c r="L133" s="117" t="s">
        <v>183</v>
      </c>
      <c r="M133" s="87" t="s">
        <v>240</v>
      </c>
      <c r="N133" s="84" t="s">
        <v>50</v>
      </c>
      <c r="O133" s="83">
        <v>45626</v>
      </c>
      <c r="P133" s="82">
        <v>45688</v>
      </c>
      <c r="R133" s="65"/>
      <c r="S133" s="65"/>
      <c r="T133" s="65"/>
      <c r="U133" s="65"/>
    </row>
    <row r="134" spans="2:21" s="70" customFormat="1" ht="80.099999999999994" customHeight="1" x14ac:dyDescent="0.25">
      <c r="B134" s="68">
        <f t="shared" si="6"/>
        <v>27</v>
      </c>
      <c r="C134" s="27" t="s">
        <v>35</v>
      </c>
      <c r="D134" s="27" t="s">
        <v>175</v>
      </c>
      <c r="E134" s="27" t="s">
        <v>176</v>
      </c>
      <c r="F134" s="84" t="s">
        <v>241</v>
      </c>
      <c r="G134" s="84" t="s">
        <v>242</v>
      </c>
      <c r="H134" s="84" t="s">
        <v>178</v>
      </c>
      <c r="I134" s="84" t="s">
        <v>182</v>
      </c>
      <c r="J134" s="114">
        <v>1671435.29</v>
      </c>
      <c r="K134" s="115">
        <v>1350227.18</v>
      </c>
      <c r="L134" s="117" t="s">
        <v>183</v>
      </c>
      <c r="M134" s="87" t="s">
        <v>243</v>
      </c>
      <c r="N134" s="85" t="s">
        <v>186</v>
      </c>
      <c r="O134" s="83">
        <v>45626</v>
      </c>
      <c r="P134" s="82">
        <v>45688</v>
      </c>
      <c r="R134" s="71"/>
      <c r="S134" s="71"/>
      <c r="T134" s="71"/>
      <c r="U134" s="71"/>
    </row>
    <row r="135" spans="2:21" s="32" customFormat="1" ht="80.099999999999994" customHeight="1" x14ac:dyDescent="0.25">
      <c r="B135" s="68">
        <f t="shared" si="6"/>
        <v>28</v>
      </c>
      <c r="C135" s="27" t="s">
        <v>35</v>
      </c>
      <c r="D135" s="27" t="s">
        <v>175</v>
      </c>
      <c r="E135" s="27" t="s">
        <v>176</v>
      </c>
      <c r="F135" s="85" t="s">
        <v>190</v>
      </c>
      <c r="G135" s="85" t="s">
        <v>244</v>
      </c>
      <c r="H135" s="84" t="s">
        <v>178</v>
      </c>
      <c r="I135" s="85" t="s">
        <v>179</v>
      </c>
      <c r="J135" s="114">
        <v>11698275.2941176</v>
      </c>
      <c r="K135" s="115">
        <v>9943534</v>
      </c>
      <c r="L135" s="116" t="s">
        <v>49</v>
      </c>
      <c r="M135" s="84" t="s">
        <v>192</v>
      </c>
      <c r="N135" s="85" t="s">
        <v>50</v>
      </c>
      <c r="O135" s="83">
        <v>45626</v>
      </c>
      <c r="P135" s="82">
        <v>45687</v>
      </c>
      <c r="R135" s="65"/>
      <c r="S135" s="65"/>
      <c r="T135" s="65"/>
      <c r="U135" s="65"/>
    </row>
    <row r="136" spans="2:21" s="32" customFormat="1" ht="80.099999999999994" customHeight="1" x14ac:dyDescent="0.25">
      <c r="B136" s="68">
        <f t="shared" si="6"/>
        <v>29</v>
      </c>
      <c r="C136" s="27" t="s">
        <v>35</v>
      </c>
      <c r="D136" s="27" t="s">
        <v>175</v>
      </c>
      <c r="E136" s="27" t="s">
        <v>176</v>
      </c>
      <c r="F136" s="84" t="s">
        <v>245</v>
      </c>
      <c r="G136" s="84" t="s">
        <v>246</v>
      </c>
      <c r="H136" s="84" t="s">
        <v>185</v>
      </c>
      <c r="I136" s="84" t="s">
        <v>182</v>
      </c>
      <c r="J136" s="114">
        <v>91485735.579999998</v>
      </c>
      <c r="K136" s="115">
        <v>57072323.780000001</v>
      </c>
      <c r="L136" s="117" t="s">
        <v>49</v>
      </c>
      <c r="M136" s="87" t="s">
        <v>247</v>
      </c>
      <c r="N136" s="84" t="s">
        <v>59</v>
      </c>
      <c r="O136" s="83">
        <v>45642</v>
      </c>
      <c r="P136" s="82">
        <v>45704</v>
      </c>
      <c r="R136" s="65"/>
      <c r="S136" s="65"/>
      <c r="T136" s="65"/>
      <c r="U136" s="65"/>
    </row>
    <row r="137" spans="2:21" s="35" customFormat="1" ht="80.099999999999994" customHeight="1" x14ac:dyDescent="0.25">
      <c r="B137" s="66">
        <v>29</v>
      </c>
      <c r="C137" s="3" t="s">
        <v>35</v>
      </c>
      <c r="D137" s="3" t="s">
        <v>36</v>
      </c>
      <c r="E137" s="3" t="s">
        <v>551</v>
      </c>
      <c r="F137" s="3"/>
      <c r="G137" s="3"/>
      <c r="H137" s="3"/>
      <c r="I137" s="3"/>
      <c r="J137" s="67">
        <f>SUM(J108:J136)</f>
        <v>484016403.40964407</v>
      </c>
      <c r="K137" s="67">
        <f>SUM(K108:K136)</f>
        <v>295223607.36485374</v>
      </c>
      <c r="L137" s="3"/>
      <c r="M137" s="3"/>
      <c r="N137" s="3"/>
      <c r="O137" s="48"/>
      <c r="P137" s="49"/>
      <c r="R137" s="65"/>
      <c r="S137" s="65"/>
      <c r="T137" s="65"/>
      <c r="U137" s="65"/>
    </row>
    <row r="138" spans="2:21" s="70" customFormat="1" ht="80.099999999999994" customHeight="1" x14ac:dyDescent="0.25">
      <c r="B138" s="68">
        <v>1</v>
      </c>
      <c r="C138" s="69" t="s">
        <v>37</v>
      </c>
      <c r="D138" s="69" t="s">
        <v>40</v>
      </c>
      <c r="E138" s="69" t="s">
        <v>47</v>
      </c>
      <c r="F138" s="69" t="s">
        <v>143</v>
      </c>
      <c r="G138" s="69" t="s">
        <v>144</v>
      </c>
      <c r="H138" s="69" t="s">
        <v>141</v>
      </c>
      <c r="I138" s="69" t="s">
        <v>142</v>
      </c>
      <c r="J138" s="91">
        <v>40027059</v>
      </c>
      <c r="K138" s="91">
        <v>30000000</v>
      </c>
      <c r="L138" s="69" t="s">
        <v>49</v>
      </c>
      <c r="M138" s="69" t="s">
        <v>145</v>
      </c>
      <c r="N138" s="69" t="s">
        <v>50</v>
      </c>
      <c r="O138" s="73">
        <v>45641</v>
      </c>
      <c r="P138" s="74" t="s">
        <v>146</v>
      </c>
    </row>
    <row r="139" spans="2:21" s="70" customFormat="1" ht="79.5" customHeight="1" x14ac:dyDescent="0.25">
      <c r="B139" s="68">
        <f>B138+1</f>
        <v>2</v>
      </c>
      <c r="C139" s="69" t="s">
        <v>37</v>
      </c>
      <c r="D139" s="69" t="s">
        <v>40</v>
      </c>
      <c r="E139" s="69" t="s">
        <v>47</v>
      </c>
      <c r="F139" s="69" t="s">
        <v>147</v>
      </c>
      <c r="G139" s="69" t="s">
        <v>148</v>
      </c>
      <c r="H139" s="69" t="s">
        <v>141</v>
      </c>
      <c r="I139" s="69" t="s">
        <v>142</v>
      </c>
      <c r="J139" s="91">
        <v>66711765</v>
      </c>
      <c r="K139" s="91">
        <v>50000000</v>
      </c>
      <c r="L139" s="69" t="s">
        <v>49</v>
      </c>
      <c r="M139" s="69" t="s">
        <v>149</v>
      </c>
      <c r="N139" s="95" t="s">
        <v>50</v>
      </c>
      <c r="O139" s="73">
        <v>45611</v>
      </c>
      <c r="P139" s="74" t="s">
        <v>146</v>
      </c>
    </row>
    <row r="140" spans="2:21" s="32" customFormat="1" ht="80.099999999999994" customHeight="1" x14ac:dyDescent="0.25">
      <c r="B140" s="68">
        <f t="shared" ref="B140:B142" si="7">B139+1</f>
        <v>3</v>
      </c>
      <c r="C140" s="27" t="s">
        <v>37</v>
      </c>
      <c r="D140" s="27" t="s">
        <v>40</v>
      </c>
      <c r="E140" s="27" t="s">
        <v>47</v>
      </c>
      <c r="F140" s="27" t="s">
        <v>150</v>
      </c>
      <c r="G140" s="27" t="s">
        <v>151</v>
      </c>
      <c r="H140" s="27" t="s">
        <v>141</v>
      </c>
      <c r="I140" s="27" t="s">
        <v>142</v>
      </c>
      <c r="J140" s="30">
        <v>13342353</v>
      </c>
      <c r="K140" s="30">
        <v>10000000</v>
      </c>
      <c r="L140" s="27" t="s">
        <v>49</v>
      </c>
      <c r="M140" s="27" t="s">
        <v>152</v>
      </c>
      <c r="N140" s="33" t="s">
        <v>50</v>
      </c>
      <c r="O140" s="73">
        <v>45641</v>
      </c>
      <c r="P140" s="74" t="s">
        <v>146</v>
      </c>
    </row>
    <row r="141" spans="2:21" s="32" customFormat="1" ht="80.099999999999994" customHeight="1" x14ac:dyDescent="0.25">
      <c r="B141" s="68">
        <f t="shared" si="7"/>
        <v>4</v>
      </c>
      <c r="C141" s="27" t="s">
        <v>37</v>
      </c>
      <c r="D141" s="27" t="s">
        <v>40</v>
      </c>
      <c r="E141" s="27" t="s">
        <v>47</v>
      </c>
      <c r="F141" s="28" t="s">
        <v>153</v>
      </c>
      <c r="G141" s="27" t="s">
        <v>154</v>
      </c>
      <c r="H141" s="27" t="s">
        <v>155</v>
      </c>
      <c r="I141" s="27" t="s">
        <v>142</v>
      </c>
      <c r="J141" s="30">
        <v>20013529</v>
      </c>
      <c r="K141" s="30">
        <v>12000000</v>
      </c>
      <c r="L141" s="27" t="s">
        <v>49</v>
      </c>
      <c r="M141" s="27" t="s">
        <v>156</v>
      </c>
      <c r="N141" s="27" t="s">
        <v>59</v>
      </c>
      <c r="O141" s="75">
        <v>45616</v>
      </c>
      <c r="P141" s="75">
        <v>45646</v>
      </c>
    </row>
    <row r="142" spans="2:21" s="32" customFormat="1" ht="80.099999999999994" customHeight="1" x14ac:dyDescent="0.25">
      <c r="B142" s="68">
        <f t="shared" si="7"/>
        <v>5</v>
      </c>
      <c r="C142" s="27" t="s">
        <v>37</v>
      </c>
      <c r="D142" s="27" t="s">
        <v>40</v>
      </c>
      <c r="E142" s="27" t="s">
        <v>47</v>
      </c>
      <c r="F142" s="28" t="s">
        <v>157</v>
      </c>
      <c r="G142" s="27" t="s">
        <v>158</v>
      </c>
      <c r="H142" s="27" t="s">
        <v>155</v>
      </c>
      <c r="I142" s="27" t="s">
        <v>142</v>
      </c>
      <c r="J142" s="30">
        <v>220148824</v>
      </c>
      <c r="K142" s="30">
        <v>165000000</v>
      </c>
      <c r="L142" s="27" t="s">
        <v>49</v>
      </c>
      <c r="M142" s="27" t="s">
        <v>159</v>
      </c>
      <c r="N142" s="27" t="s">
        <v>59</v>
      </c>
      <c r="O142" s="76">
        <v>45596</v>
      </c>
      <c r="P142" s="77">
        <v>45626</v>
      </c>
    </row>
    <row r="143" spans="2:21" s="35" customFormat="1" ht="80.099999999999994" customHeight="1" x14ac:dyDescent="0.25">
      <c r="B143" s="66">
        <v>5</v>
      </c>
      <c r="C143" s="3" t="s">
        <v>37</v>
      </c>
      <c r="D143" s="3" t="s">
        <v>40</v>
      </c>
      <c r="E143" s="3" t="s">
        <v>522</v>
      </c>
      <c r="F143" s="3"/>
      <c r="G143" s="3"/>
      <c r="H143" s="3"/>
      <c r="I143" s="3"/>
      <c r="J143" s="67">
        <f>SUM(J138:J142)</f>
        <v>360243530</v>
      </c>
      <c r="K143" s="67">
        <f>SUM(K138:K142)</f>
        <v>267000000</v>
      </c>
      <c r="L143" s="3"/>
      <c r="M143" s="3"/>
      <c r="N143" s="3"/>
      <c r="O143" s="48"/>
      <c r="P143" s="49"/>
    </row>
    <row r="144" spans="2:21" s="32" customFormat="1" ht="80.099999999999994" customHeight="1" x14ac:dyDescent="0.25">
      <c r="B144" s="26">
        <v>1</v>
      </c>
      <c r="C144" s="69" t="s">
        <v>18</v>
      </c>
      <c r="D144" s="69" t="s">
        <v>19</v>
      </c>
      <c r="E144" s="69" t="s">
        <v>312</v>
      </c>
      <c r="F144" s="69" t="s">
        <v>317</v>
      </c>
      <c r="G144" s="69" t="s">
        <v>318</v>
      </c>
      <c r="H144" s="69" t="s">
        <v>313</v>
      </c>
      <c r="I144" s="69" t="s">
        <v>315</v>
      </c>
      <c r="J144" s="91">
        <v>295750000</v>
      </c>
      <c r="K144" s="91">
        <v>238000000</v>
      </c>
      <c r="L144" s="92" t="s">
        <v>183</v>
      </c>
      <c r="M144" s="69" t="s">
        <v>319</v>
      </c>
      <c r="N144" s="69" t="s">
        <v>316</v>
      </c>
      <c r="O144" s="93" t="s">
        <v>320</v>
      </c>
      <c r="P144" s="93" t="s">
        <v>321</v>
      </c>
    </row>
    <row r="145" spans="2:16" s="32" customFormat="1" ht="80.099999999999994" customHeight="1" x14ac:dyDescent="0.25">
      <c r="B145" s="26">
        <f t="shared" ref="B145:B157" si="8">B144+1</f>
        <v>2</v>
      </c>
      <c r="C145" s="69" t="s">
        <v>18</v>
      </c>
      <c r="D145" s="69" t="s">
        <v>19</v>
      </c>
      <c r="E145" s="69" t="s">
        <v>312</v>
      </c>
      <c r="F145" s="69" t="s">
        <v>322</v>
      </c>
      <c r="G145" s="69" t="s">
        <v>323</v>
      </c>
      <c r="H145" s="69" t="s">
        <v>313</v>
      </c>
      <c r="I145" s="69" t="s">
        <v>315</v>
      </c>
      <c r="J145" s="91">
        <v>4100735</v>
      </c>
      <c r="K145" s="91">
        <v>3300000</v>
      </c>
      <c r="L145" s="92" t="s">
        <v>183</v>
      </c>
      <c r="M145" s="69" t="s">
        <v>324</v>
      </c>
      <c r="N145" s="69" t="s">
        <v>316</v>
      </c>
      <c r="O145" s="93" t="s">
        <v>320</v>
      </c>
      <c r="P145" s="93" t="s">
        <v>325</v>
      </c>
    </row>
    <row r="146" spans="2:16" s="32" customFormat="1" ht="80.099999999999994" customHeight="1" x14ac:dyDescent="0.25">
      <c r="B146" s="26">
        <f t="shared" si="8"/>
        <v>3</v>
      </c>
      <c r="C146" s="69" t="s">
        <v>18</v>
      </c>
      <c r="D146" s="69" t="s">
        <v>19</v>
      </c>
      <c r="E146" s="69" t="s">
        <v>312</v>
      </c>
      <c r="F146" s="69" t="s">
        <v>326</v>
      </c>
      <c r="G146" s="69" t="s">
        <v>327</v>
      </c>
      <c r="H146" s="69" t="s">
        <v>313</v>
      </c>
      <c r="I146" s="69" t="s">
        <v>314</v>
      </c>
      <c r="J146" s="91">
        <v>150435295</v>
      </c>
      <c r="K146" s="91">
        <v>127870000</v>
      </c>
      <c r="L146" s="92" t="s">
        <v>183</v>
      </c>
      <c r="M146" s="69" t="s">
        <v>319</v>
      </c>
      <c r="N146" s="69" t="s">
        <v>316</v>
      </c>
      <c r="O146" s="93" t="s">
        <v>325</v>
      </c>
      <c r="P146" s="93" t="s">
        <v>321</v>
      </c>
    </row>
    <row r="147" spans="2:16" s="32" customFormat="1" ht="80.099999999999994" customHeight="1" x14ac:dyDescent="0.25">
      <c r="B147" s="26">
        <f t="shared" si="8"/>
        <v>4</v>
      </c>
      <c r="C147" s="69" t="s">
        <v>18</v>
      </c>
      <c r="D147" s="69" t="s">
        <v>19</v>
      </c>
      <c r="E147" s="94" t="s">
        <v>328</v>
      </c>
      <c r="F147" s="69" t="s">
        <v>330</v>
      </c>
      <c r="G147" s="69" t="s">
        <v>331</v>
      </c>
      <c r="H147" s="69" t="s">
        <v>329</v>
      </c>
      <c r="I147" s="69" t="s">
        <v>315</v>
      </c>
      <c r="J147" s="91">
        <v>24852941</v>
      </c>
      <c r="K147" s="91">
        <v>20000000</v>
      </c>
      <c r="L147" s="92" t="s">
        <v>183</v>
      </c>
      <c r="M147" s="69" t="s">
        <v>332</v>
      </c>
      <c r="N147" s="95" t="s">
        <v>50</v>
      </c>
      <c r="O147" s="93" t="s">
        <v>321</v>
      </c>
      <c r="P147" s="93" t="s">
        <v>333</v>
      </c>
    </row>
    <row r="148" spans="2:16" s="32" customFormat="1" ht="80.099999999999994" customHeight="1" x14ac:dyDescent="0.25">
      <c r="B148" s="26">
        <f t="shared" si="8"/>
        <v>5</v>
      </c>
      <c r="C148" s="69" t="s">
        <v>18</v>
      </c>
      <c r="D148" s="69" t="s">
        <v>19</v>
      </c>
      <c r="E148" s="94" t="s">
        <v>328</v>
      </c>
      <c r="F148" s="69" t="s">
        <v>335</v>
      </c>
      <c r="G148" s="69" t="s">
        <v>336</v>
      </c>
      <c r="H148" s="69" t="s">
        <v>337</v>
      </c>
      <c r="I148" s="69" t="s">
        <v>315</v>
      </c>
      <c r="J148" s="91">
        <v>24852941</v>
      </c>
      <c r="K148" s="91">
        <v>20000000</v>
      </c>
      <c r="L148" s="92" t="s">
        <v>183</v>
      </c>
      <c r="M148" s="69" t="s">
        <v>338</v>
      </c>
      <c r="N148" s="95" t="s">
        <v>50</v>
      </c>
      <c r="O148" s="93" t="s">
        <v>321</v>
      </c>
      <c r="P148" s="93" t="s">
        <v>333</v>
      </c>
    </row>
    <row r="149" spans="2:16" s="32" customFormat="1" ht="80.099999999999994" customHeight="1" x14ac:dyDescent="0.25">
      <c r="B149" s="26">
        <f t="shared" si="8"/>
        <v>6</v>
      </c>
      <c r="C149" s="69" t="s">
        <v>18</v>
      </c>
      <c r="D149" s="69" t="s">
        <v>19</v>
      </c>
      <c r="E149" s="94" t="s">
        <v>328</v>
      </c>
      <c r="F149" s="69" t="s">
        <v>339</v>
      </c>
      <c r="G149" s="69" t="s">
        <v>340</v>
      </c>
      <c r="H149" s="69" t="s">
        <v>341</v>
      </c>
      <c r="I149" s="69" t="s">
        <v>314</v>
      </c>
      <c r="J149" s="91">
        <v>25000000</v>
      </c>
      <c r="K149" s="91">
        <v>21250000</v>
      </c>
      <c r="L149" s="92" t="s">
        <v>183</v>
      </c>
      <c r="M149" s="69" t="s">
        <v>342</v>
      </c>
      <c r="N149" s="95" t="s">
        <v>316</v>
      </c>
      <c r="O149" s="93" t="s">
        <v>321</v>
      </c>
      <c r="P149" s="93" t="s">
        <v>343</v>
      </c>
    </row>
    <row r="150" spans="2:16" s="32" customFormat="1" ht="80.099999999999994" customHeight="1" x14ac:dyDescent="0.25">
      <c r="B150" s="26">
        <f t="shared" si="8"/>
        <v>7</v>
      </c>
      <c r="C150" s="69" t="s">
        <v>18</v>
      </c>
      <c r="D150" s="69" t="s">
        <v>19</v>
      </c>
      <c r="E150" s="94" t="s">
        <v>328</v>
      </c>
      <c r="F150" s="69" t="s">
        <v>344</v>
      </c>
      <c r="G150" s="69" t="s">
        <v>345</v>
      </c>
      <c r="H150" s="69" t="s">
        <v>341</v>
      </c>
      <c r="I150" s="69" t="s">
        <v>314</v>
      </c>
      <c r="J150" s="91">
        <v>27959559</v>
      </c>
      <c r="K150" s="91">
        <v>23765625.149999999</v>
      </c>
      <c r="L150" s="92" t="s">
        <v>183</v>
      </c>
      <c r="M150" s="69" t="s">
        <v>346</v>
      </c>
      <c r="N150" s="95" t="s">
        <v>316</v>
      </c>
      <c r="O150" s="93" t="s">
        <v>321</v>
      </c>
      <c r="P150" s="93" t="s">
        <v>347</v>
      </c>
    </row>
    <row r="151" spans="2:16" s="32" customFormat="1" ht="80.099999999999994" customHeight="1" x14ac:dyDescent="0.25">
      <c r="B151" s="26">
        <f t="shared" si="8"/>
        <v>8</v>
      </c>
      <c r="C151" s="69" t="s">
        <v>18</v>
      </c>
      <c r="D151" s="69" t="s">
        <v>19</v>
      </c>
      <c r="E151" s="94" t="s">
        <v>328</v>
      </c>
      <c r="F151" s="69" t="s">
        <v>348</v>
      </c>
      <c r="G151" s="69" t="s">
        <v>349</v>
      </c>
      <c r="H151" s="69" t="s">
        <v>341</v>
      </c>
      <c r="I151" s="69" t="s">
        <v>315</v>
      </c>
      <c r="J151" s="91">
        <v>25000000</v>
      </c>
      <c r="K151" s="91">
        <v>21250000</v>
      </c>
      <c r="L151" s="92" t="s">
        <v>183</v>
      </c>
      <c r="M151" s="69" t="s">
        <v>346</v>
      </c>
      <c r="N151" s="95" t="s">
        <v>316</v>
      </c>
      <c r="O151" s="93" t="s">
        <v>320</v>
      </c>
      <c r="P151" s="93" t="s">
        <v>321</v>
      </c>
    </row>
    <row r="152" spans="2:16" s="32" customFormat="1" ht="80.099999999999994" customHeight="1" x14ac:dyDescent="0.25">
      <c r="B152" s="26">
        <f t="shared" si="8"/>
        <v>9</v>
      </c>
      <c r="C152" s="69" t="s">
        <v>18</v>
      </c>
      <c r="D152" s="69" t="s">
        <v>19</v>
      </c>
      <c r="E152" s="94" t="s">
        <v>328</v>
      </c>
      <c r="F152" s="69" t="s">
        <v>350</v>
      </c>
      <c r="G152" s="69" t="s">
        <v>351</v>
      </c>
      <c r="H152" s="125" t="s">
        <v>341</v>
      </c>
      <c r="I152" s="69" t="s">
        <v>314</v>
      </c>
      <c r="J152" s="91">
        <v>16920400</v>
      </c>
      <c r="K152" s="91">
        <v>13615845.142334692</v>
      </c>
      <c r="L152" s="92" t="s">
        <v>183</v>
      </c>
      <c r="M152" s="69" t="s">
        <v>334</v>
      </c>
      <c r="N152" s="95" t="s">
        <v>316</v>
      </c>
      <c r="O152" s="93" t="s">
        <v>320</v>
      </c>
      <c r="P152" s="93" t="s">
        <v>320</v>
      </c>
    </row>
    <row r="153" spans="2:16" s="32" customFormat="1" ht="80.099999999999994" customHeight="1" x14ac:dyDescent="0.25">
      <c r="B153" s="26">
        <f t="shared" si="8"/>
        <v>10</v>
      </c>
      <c r="C153" s="69" t="s">
        <v>18</v>
      </c>
      <c r="D153" s="69" t="s">
        <v>19</v>
      </c>
      <c r="E153" s="94" t="s">
        <v>328</v>
      </c>
      <c r="F153" s="69" t="s">
        <v>352</v>
      </c>
      <c r="G153" s="69" t="s">
        <v>353</v>
      </c>
      <c r="H153" s="69" t="s">
        <v>341</v>
      </c>
      <c r="I153" s="69" t="s">
        <v>315</v>
      </c>
      <c r="J153" s="91">
        <v>24852941</v>
      </c>
      <c r="K153" s="91">
        <v>20000000</v>
      </c>
      <c r="L153" s="92" t="s">
        <v>183</v>
      </c>
      <c r="M153" s="69" t="s">
        <v>354</v>
      </c>
      <c r="N153" s="95" t="s">
        <v>50</v>
      </c>
      <c r="O153" s="93" t="s">
        <v>325</v>
      </c>
      <c r="P153" s="93" t="s">
        <v>343</v>
      </c>
    </row>
    <row r="154" spans="2:16" s="32" customFormat="1" ht="80.099999999999994" customHeight="1" x14ac:dyDescent="0.25">
      <c r="B154" s="26">
        <f t="shared" si="8"/>
        <v>11</v>
      </c>
      <c r="C154" s="69" t="s">
        <v>18</v>
      </c>
      <c r="D154" s="69" t="s">
        <v>19</v>
      </c>
      <c r="E154" s="94" t="s">
        <v>328</v>
      </c>
      <c r="F154" s="69" t="s">
        <v>355</v>
      </c>
      <c r="G154" s="69" t="s">
        <v>356</v>
      </c>
      <c r="H154" s="69" t="s">
        <v>341</v>
      </c>
      <c r="I154" s="69" t="s">
        <v>314</v>
      </c>
      <c r="J154" s="91">
        <v>14117647</v>
      </c>
      <c r="K154" s="91">
        <v>12000000</v>
      </c>
      <c r="L154" s="92" t="s">
        <v>183</v>
      </c>
      <c r="M154" s="69" t="s">
        <v>357</v>
      </c>
      <c r="N154" s="95" t="s">
        <v>316</v>
      </c>
      <c r="O154" s="93" t="s">
        <v>321</v>
      </c>
      <c r="P154" s="93" t="s">
        <v>347</v>
      </c>
    </row>
    <row r="155" spans="2:16" s="32" customFormat="1" ht="80.099999999999994" customHeight="1" x14ac:dyDescent="0.25">
      <c r="B155" s="26">
        <f t="shared" si="8"/>
        <v>12</v>
      </c>
      <c r="C155" s="69" t="s">
        <v>18</v>
      </c>
      <c r="D155" s="69" t="s">
        <v>19</v>
      </c>
      <c r="E155" s="94" t="s">
        <v>328</v>
      </c>
      <c r="F155" s="69" t="s">
        <v>358</v>
      </c>
      <c r="G155" s="69" t="s">
        <v>359</v>
      </c>
      <c r="H155" s="69" t="s">
        <v>341</v>
      </c>
      <c r="I155" s="69" t="s">
        <v>315</v>
      </c>
      <c r="J155" s="91">
        <v>7400239</v>
      </c>
      <c r="K155" s="91">
        <v>6290203</v>
      </c>
      <c r="L155" s="92" t="s">
        <v>183</v>
      </c>
      <c r="M155" s="69" t="s">
        <v>360</v>
      </c>
      <c r="N155" s="95" t="s">
        <v>316</v>
      </c>
      <c r="O155" s="93" t="s">
        <v>321</v>
      </c>
      <c r="P155" s="93" t="s">
        <v>347</v>
      </c>
    </row>
    <row r="156" spans="2:16" s="32" customFormat="1" ht="80.099999999999994" customHeight="1" x14ac:dyDescent="0.25">
      <c r="B156" s="26">
        <f t="shared" si="8"/>
        <v>13</v>
      </c>
      <c r="C156" s="69" t="s">
        <v>18</v>
      </c>
      <c r="D156" s="69" t="s">
        <v>19</v>
      </c>
      <c r="E156" s="94" t="s">
        <v>328</v>
      </c>
      <c r="F156" s="69" t="s">
        <v>362</v>
      </c>
      <c r="G156" s="69" t="s">
        <v>363</v>
      </c>
      <c r="H156" s="69" t="s">
        <v>361</v>
      </c>
      <c r="I156" s="69" t="s">
        <v>315</v>
      </c>
      <c r="J156" s="91">
        <v>6135233</v>
      </c>
      <c r="K156" s="91">
        <v>4937228</v>
      </c>
      <c r="L156" s="92" t="s">
        <v>183</v>
      </c>
      <c r="M156" s="69" t="s">
        <v>364</v>
      </c>
      <c r="N156" s="95" t="s">
        <v>50</v>
      </c>
      <c r="O156" s="93" t="s">
        <v>321</v>
      </c>
      <c r="P156" s="93" t="s">
        <v>333</v>
      </c>
    </row>
    <row r="157" spans="2:16" s="32" customFormat="1" ht="80.099999999999994" customHeight="1" x14ac:dyDescent="0.25">
      <c r="B157" s="26">
        <f t="shared" si="8"/>
        <v>14</v>
      </c>
      <c r="C157" s="69" t="s">
        <v>18</v>
      </c>
      <c r="D157" s="69" t="s">
        <v>19</v>
      </c>
      <c r="E157" s="94" t="s">
        <v>328</v>
      </c>
      <c r="F157" s="69" t="s">
        <v>365</v>
      </c>
      <c r="G157" s="69" t="s">
        <v>366</v>
      </c>
      <c r="H157" s="69" t="s">
        <v>341</v>
      </c>
      <c r="I157" s="69" t="s">
        <v>314</v>
      </c>
      <c r="J157" s="91">
        <v>2400000</v>
      </c>
      <c r="K157" s="91">
        <v>1931361</v>
      </c>
      <c r="L157" s="92" t="s">
        <v>183</v>
      </c>
      <c r="M157" s="69" t="s">
        <v>367</v>
      </c>
      <c r="N157" s="95" t="s">
        <v>316</v>
      </c>
      <c r="O157" s="93" t="s">
        <v>320</v>
      </c>
      <c r="P157" s="93" t="s">
        <v>325</v>
      </c>
    </row>
    <row r="158" spans="2:16" s="35" customFormat="1" ht="80.099999999999994" customHeight="1" x14ac:dyDescent="0.25">
      <c r="B158" s="66">
        <v>14</v>
      </c>
      <c r="C158" s="3" t="s">
        <v>18</v>
      </c>
      <c r="D158" s="3" t="s">
        <v>19</v>
      </c>
      <c r="E158" s="3" t="s">
        <v>523</v>
      </c>
      <c r="F158" s="3"/>
      <c r="G158" s="3"/>
      <c r="H158" s="3"/>
      <c r="I158" s="3"/>
      <c r="J158" s="67">
        <f>SUM(J144:J157)</f>
        <v>649777931</v>
      </c>
      <c r="K158" s="67">
        <f>SUM(K144:K157)</f>
        <v>534210262.29233468</v>
      </c>
      <c r="L158" s="3"/>
      <c r="M158" s="3"/>
      <c r="N158" s="3"/>
      <c r="O158" s="48"/>
      <c r="P158" s="49"/>
    </row>
    <row r="159" spans="2:16" s="32" customFormat="1" ht="80.099999999999994" customHeight="1" x14ac:dyDescent="0.25">
      <c r="B159" s="26">
        <v>1</v>
      </c>
      <c r="C159" s="69" t="s">
        <v>20</v>
      </c>
      <c r="D159" s="69" t="s">
        <v>19</v>
      </c>
      <c r="E159" s="69" t="s">
        <v>368</v>
      </c>
      <c r="F159" s="69" t="s">
        <v>373</v>
      </c>
      <c r="G159" s="69" t="s">
        <v>370</v>
      </c>
      <c r="H159" s="96" t="s">
        <v>371</v>
      </c>
      <c r="I159" s="96" t="s">
        <v>315</v>
      </c>
      <c r="J159" s="91">
        <v>44283090</v>
      </c>
      <c r="K159" s="91">
        <v>33000000</v>
      </c>
      <c r="L159" s="69" t="s">
        <v>372</v>
      </c>
      <c r="M159" s="69" t="s">
        <v>374</v>
      </c>
      <c r="N159" s="96" t="s">
        <v>50</v>
      </c>
      <c r="O159" s="93" t="s">
        <v>320</v>
      </c>
      <c r="P159" s="93" t="s">
        <v>343</v>
      </c>
    </row>
    <row r="160" spans="2:16" s="32" customFormat="1" ht="80.099999999999994" customHeight="1" x14ac:dyDescent="0.25">
      <c r="B160" s="26">
        <f>B159+1</f>
        <v>2</v>
      </c>
      <c r="C160" s="69" t="s">
        <v>20</v>
      </c>
      <c r="D160" s="69" t="s">
        <v>19</v>
      </c>
      <c r="E160" s="69" t="s">
        <v>368</v>
      </c>
      <c r="F160" s="69" t="s">
        <v>376</v>
      </c>
      <c r="G160" s="69" t="s">
        <v>377</v>
      </c>
      <c r="H160" s="96" t="s">
        <v>378</v>
      </c>
      <c r="I160" s="96" t="s">
        <v>315</v>
      </c>
      <c r="J160" s="91">
        <v>13158913</v>
      </c>
      <c r="K160" s="91">
        <v>10000000</v>
      </c>
      <c r="L160" s="69" t="s">
        <v>183</v>
      </c>
      <c r="M160" s="69" t="s">
        <v>379</v>
      </c>
      <c r="N160" s="96" t="s">
        <v>316</v>
      </c>
      <c r="O160" s="93" t="s">
        <v>321</v>
      </c>
      <c r="P160" s="93" t="s">
        <v>343</v>
      </c>
    </row>
    <row r="161" spans="2:16" s="32" customFormat="1" ht="80.099999999999994" customHeight="1" x14ac:dyDescent="0.25">
      <c r="B161" s="26">
        <f t="shared" ref="B161:B169" si="9">B160+1</f>
        <v>3</v>
      </c>
      <c r="C161" s="69" t="s">
        <v>20</v>
      </c>
      <c r="D161" s="69" t="s">
        <v>19</v>
      </c>
      <c r="E161" s="69" t="s">
        <v>368</v>
      </c>
      <c r="F161" s="69" t="s">
        <v>380</v>
      </c>
      <c r="G161" s="69" t="s">
        <v>381</v>
      </c>
      <c r="H161" s="96" t="s">
        <v>378</v>
      </c>
      <c r="I161" s="96" t="s">
        <v>315</v>
      </c>
      <c r="J161" s="91">
        <v>17106586</v>
      </c>
      <c r="K161" s="91">
        <v>13000000</v>
      </c>
      <c r="L161" s="69" t="s">
        <v>183</v>
      </c>
      <c r="M161" s="69" t="s">
        <v>379</v>
      </c>
      <c r="N161" s="96" t="s">
        <v>316</v>
      </c>
      <c r="O161" s="93" t="s">
        <v>321</v>
      </c>
      <c r="P161" s="93" t="s">
        <v>343</v>
      </c>
    </row>
    <row r="162" spans="2:16" s="32" customFormat="1" ht="80.099999999999994" customHeight="1" x14ac:dyDescent="0.25">
      <c r="B162" s="26">
        <f t="shared" si="9"/>
        <v>4</v>
      </c>
      <c r="C162" s="69" t="s">
        <v>20</v>
      </c>
      <c r="D162" s="69" t="s">
        <v>19</v>
      </c>
      <c r="E162" s="69" t="s">
        <v>368</v>
      </c>
      <c r="F162" s="69" t="s">
        <v>383</v>
      </c>
      <c r="G162" s="69" t="s">
        <v>384</v>
      </c>
      <c r="H162" s="96" t="s">
        <v>371</v>
      </c>
      <c r="I162" s="96" t="s">
        <v>315</v>
      </c>
      <c r="J162" s="91">
        <v>76725065</v>
      </c>
      <c r="K162" s="91">
        <v>56800000</v>
      </c>
      <c r="L162" s="69" t="s">
        <v>372</v>
      </c>
      <c r="M162" s="69" t="s">
        <v>385</v>
      </c>
      <c r="N162" s="96" t="s">
        <v>50</v>
      </c>
      <c r="O162" s="93" t="s">
        <v>325</v>
      </c>
      <c r="P162" s="93" t="s">
        <v>386</v>
      </c>
    </row>
    <row r="163" spans="2:16" s="32" customFormat="1" ht="80.099999999999994" customHeight="1" x14ac:dyDescent="0.25">
      <c r="B163" s="26">
        <f t="shared" si="9"/>
        <v>5</v>
      </c>
      <c r="C163" s="69" t="s">
        <v>20</v>
      </c>
      <c r="D163" s="69" t="s">
        <v>19</v>
      </c>
      <c r="E163" s="69" t="s">
        <v>368</v>
      </c>
      <c r="F163" s="69" t="s">
        <v>387</v>
      </c>
      <c r="G163" s="69" t="s">
        <v>375</v>
      </c>
      <c r="H163" s="96" t="s">
        <v>369</v>
      </c>
      <c r="I163" s="96" t="s">
        <v>315</v>
      </c>
      <c r="J163" s="91">
        <v>37358589</v>
      </c>
      <c r="K163" s="91">
        <v>28000000</v>
      </c>
      <c r="L163" s="69" t="s">
        <v>183</v>
      </c>
      <c r="M163" s="69" t="s">
        <v>388</v>
      </c>
      <c r="N163" s="96" t="s">
        <v>316</v>
      </c>
      <c r="O163" s="93" t="s">
        <v>320</v>
      </c>
      <c r="P163" s="93" t="s">
        <v>321</v>
      </c>
    </row>
    <row r="164" spans="2:16" s="32" customFormat="1" ht="80.099999999999994" customHeight="1" x14ac:dyDescent="0.25">
      <c r="B164" s="26">
        <f t="shared" si="9"/>
        <v>6</v>
      </c>
      <c r="C164" s="69" t="s">
        <v>20</v>
      </c>
      <c r="D164" s="69" t="s">
        <v>19</v>
      </c>
      <c r="E164" s="69" t="s">
        <v>368</v>
      </c>
      <c r="F164" s="69" t="s">
        <v>389</v>
      </c>
      <c r="G164" s="69" t="s">
        <v>390</v>
      </c>
      <c r="H164" s="96" t="s">
        <v>391</v>
      </c>
      <c r="I164" s="96" t="s">
        <v>315</v>
      </c>
      <c r="J164" s="91">
        <v>55473685</v>
      </c>
      <c r="K164" s="91">
        <v>50000000</v>
      </c>
      <c r="L164" s="69" t="s">
        <v>372</v>
      </c>
      <c r="M164" s="69" t="s">
        <v>392</v>
      </c>
      <c r="N164" s="126" t="s">
        <v>50</v>
      </c>
      <c r="O164" s="97" t="s">
        <v>320</v>
      </c>
      <c r="P164" s="98">
        <v>47088</v>
      </c>
    </row>
    <row r="165" spans="2:16" s="32" customFormat="1" ht="80.099999999999994" customHeight="1" x14ac:dyDescent="0.25">
      <c r="B165" s="26">
        <f t="shared" si="9"/>
        <v>7</v>
      </c>
      <c r="C165" s="69" t="s">
        <v>20</v>
      </c>
      <c r="D165" s="69" t="s">
        <v>19</v>
      </c>
      <c r="E165" s="69" t="s">
        <v>368</v>
      </c>
      <c r="F165" s="69" t="s">
        <v>389</v>
      </c>
      <c r="G165" s="69" t="s">
        <v>393</v>
      </c>
      <c r="H165" s="96" t="s">
        <v>394</v>
      </c>
      <c r="I165" s="96" t="s">
        <v>315</v>
      </c>
      <c r="J165" s="91">
        <v>138684211</v>
      </c>
      <c r="K165" s="91">
        <v>125000000</v>
      </c>
      <c r="L165" s="69" t="s">
        <v>183</v>
      </c>
      <c r="M165" s="69" t="s">
        <v>395</v>
      </c>
      <c r="N165" s="126" t="s">
        <v>50</v>
      </c>
      <c r="O165" s="97" t="s">
        <v>320</v>
      </c>
      <c r="P165" s="98">
        <v>47088</v>
      </c>
    </row>
    <row r="166" spans="2:16" s="32" customFormat="1" ht="80.099999999999994" customHeight="1" x14ac:dyDescent="0.25">
      <c r="B166" s="26">
        <f t="shared" si="9"/>
        <v>8</v>
      </c>
      <c r="C166" s="69" t="s">
        <v>20</v>
      </c>
      <c r="D166" s="69" t="s">
        <v>19</v>
      </c>
      <c r="E166" s="69" t="s">
        <v>368</v>
      </c>
      <c r="F166" s="69" t="s">
        <v>396</v>
      </c>
      <c r="G166" s="69" t="s">
        <v>397</v>
      </c>
      <c r="H166" s="96" t="s">
        <v>398</v>
      </c>
      <c r="I166" s="96" t="s">
        <v>315</v>
      </c>
      <c r="J166" s="91">
        <v>160736843</v>
      </c>
      <c r="K166" s="91">
        <v>150000000</v>
      </c>
      <c r="L166" s="69" t="s">
        <v>183</v>
      </c>
      <c r="M166" s="69" t="s">
        <v>399</v>
      </c>
      <c r="N166" s="96" t="s">
        <v>50</v>
      </c>
      <c r="O166" s="97">
        <v>45627</v>
      </c>
      <c r="P166" s="99">
        <v>47088</v>
      </c>
    </row>
    <row r="167" spans="2:16" s="32" customFormat="1" ht="80.099999999999994" customHeight="1" x14ac:dyDescent="0.25">
      <c r="B167" s="26">
        <f t="shared" si="9"/>
        <v>9</v>
      </c>
      <c r="C167" s="69" t="s">
        <v>20</v>
      </c>
      <c r="D167" s="69" t="s">
        <v>19</v>
      </c>
      <c r="E167" s="69" t="s">
        <v>368</v>
      </c>
      <c r="F167" s="69" t="s">
        <v>400</v>
      </c>
      <c r="G167" s="69" t="s">
        <v>375</v>
      </c>
      <c r="H167" s="96" t="s">
        <v>369</v>
      </c>
      <c r="I167" s="96" t="s">
        <v>315</v>
      </c>
      <c r="J167" s="91">
        <v>5882353</v>
      </c>
      <c r="K167" s="91">
        <v>5000000</v>
      </c>
      <c r="L167" s="69" t="s">
        <v>183</v>
      </c>
      <c r="M167" s="69" t="s">
        <v>401</v>
      </c>
      <c r="N167" s="96" t="s">
        <v>316</v>
      </c>
      <c r="O167" s="97">
        <v>45627</v>
      </c>
      <c r="P167" s="99">
        <v>45689</v>
      </c>
    </row>
    <row r="168" spans="2:16" s="32" customFormat="1" ht="80.099999999999994" customHeight="1" x14ac:dyDescent="0.25">
      <c r="B168" s="26">
        <f t="shared" si="9"/>
        <v>10</v>
      </c>
      <c r="C168" s="69" t="s">
        <v>20</v>
      </c>
      <c r="D168" s="69" t="s">
        <v>19</v>
      </c>
      <c r="E168" s="69" t="s">
        <v>368</v>
      </c>
      <c r="F168" s="69" t="s">
        <v>402</v>
      </c>
      <c r="G168" s="69" t="s">
        <v>375</v>
      </c>
      <c r="H168" s="96" t="s">
        <v>369</v>
      </c>
      <c r="I168" s="96" t="s">
        <v>314</v>
      </c>
      <c r="J168" s="91">
        <v>3529413</v>
      </c>
      <c r="K168" s="91">
        <v>3000000</v>
      </c>
      <c r="L168" s="69" t="s">
        <v>183</v>
      </c>
      <c r="M168" s="69" t="s">
        <v>403</v>
      </c>
      <c r="N168" s="96" t="s">
        <v>50</v>
      </c>
      <c r="O168" s="97">
        <v>45627</v>
      </c>
      <c r="P168" s="99">
        <v>45658</v>
      </c>
    </row>
    <row r="169" spans="2:16" s="32" customFormat="1" ht="80.099999999999994" customHeight="1" x14ac:dyDescent="0.25">
      <c r="B169" s="26">
        <f t="shared" si="9"/>
        <v>11</v>
      </c>
      <c r="C169" s="69" t="s">
        <v>20</v>
      </c>
      <c r="D169" s="69" t="s">
        <v>19</v>
      </c>
      <c r="E169" s="69" t="s">
        <v>368</v>
      </c>
      <c r="F169" s="69" t="s">
        <v>404</v>
      </c>
      <c r="G169" s="69" t="s">
        <v>405</v>
      </c>
      <c r="H169" s="96" t="s">
        <v>406</v>
      </c>
      <c r="I169" s="96" t="s">
        <v>315</v>
      </c>
      <c r="J169" s="91">
        <v>17483369</v>
      </c>
      <c r="K169" s="91">
        <v>15000000</v>
      </c>
      <c r="L169" s="69" t="s">
        <v>183</v>
      </c>
      <c r="M169" s="69" t="s">
        <v>382</v>
      </c>
      <c r="N169" s="96" t="s">
        <v>316</v>
      </c>
      <c r="O169" s="97">
        <v>45597</v>
      </c>
      <c r="P169" s="98">
        <v>45627</v>
      </c>
    </row>
    <row r="170" spans="2:16" s="35" customFormat="1" ht="80.099999999999994" customHeight="1" x14ac:dyDescent="0.25">
      <c r="B170" s="66">
        <v>11</v>
      </c>
      <c r="C170" s="3" t="s">
        <v>20</v>
      </c>
      <c r="D170" s="3" t="s">
        <v>19</v>
      </c>
      <c r="E170" s="3" t="s">
        <v>520</v>
      </c>
      <c r="F170" s="3"/>
      <c r="G170" s="3"/>
      <c r="H170" s="3"/>
      <c r="I170" s="3"/>
      <c r="J170" s="67">
        <f>SUM(J159:J169)</f>
        <v>570422117</v>
      </c>
      <c r="K170" s="67">
        <f>SUM(K159:K169)</f>
        <v>488800000</v>
      </c>
      <c r="L170" s="3"/>
      <c r="M170" s="3"/>
      <c r="N170" s="3"/>
      <c r="O170" s="48"/>
      <c r="P170" s="49"/>
    </row>
    <row r="171" spans="2:16" s="32" customFormat="1" ht="80.099999999999994" customHeight="1" x14ac:dyDescent="0.25">
      <c r="B171" s="68">
        <v>1</v>
      </c>
      <c r="C171" s="27" t="s">
        <v>412</v>
      </c>
      <c r="D171" s="27" t="s">
        <v>413</v>
      </c>
      <c r="E171" s="96" t="s">
        <v>415</v>
      </c>
      <c r="F171" s="96" t="s">
        <v>417</v>
      </c>
      <c r="G171" s="96" t="s">
        <v>418</v>
      </c>
      <c r="H171" s="27"/>
      <c r="I171" s="27"/>
      <c r="J171" s="101">
        <v>338200000</v>
      </c>
      <c r="K171" s="101">
        <v>169100000</v>
      </c>
      <c r="L171" s="58" t="s">
        <v>414</v>
      </c>
      <c r="M171" s="58" t="s">
        <v>416</v>
      </c>
      <c r="N171" s="58" t="s">
        <v>59</v>
      </c>
      <c r="O171" s="100" t="s">
        <v>419</v>
      </c>
      <c r="P171" s="103" t="s">
        <v>420</v>
      </c>
    </row>
    <row r="172" spans="2:16" s="32" customFormat="1" ht="80.099999999999994" customHeight="1" x14ac:dyDescent="0.25">
      <c r="B172" s="68">
        <f t="shared" ref="B172:B176" si="10">B171+1</f>
        <v>2</v>
      </c>
      <c r="C172" s="27" t="s">
        <v>412</v>
      </c>
      <c r="D172" s="27" t="s">
        <v>413</v>
      </c>
      <c r="E172" s="96" t="s">
        <v>421</v>
      </c>
      <c r="F172" s="96" t="s">
        <v>422</v>
      </c>
      <c r="G172" s="96" t="s">
        <v>423</v>
      </c>
      <c r="H172" s="27"/>
      <c r="I172" s="27"/>
      <c r="J172" s="101">
        <v>10400000</v>
      </c>
      <c r="K172" s="101">
        <v>5200000</v>
      </c>
      <c r="L172" s="58" t="s">
        <v>414</v>
      </c>
      <c r="M172" s="58" t="s">
        <v>424</v>
      </c>
      <c r="N172" s="58" t="s">
        <v>59</v>
      </c>
      <c r="O172" s="100" t="s">
        <v>419</v>
      </c>
      <c r="P172" s="103" t="s">
        <v>420</v>
      </c>
    </row>
    <row r="173" spans="2:16" s="32" customFormat="1" ht="80.099999999999994" customHeight="1" x14ac:dyDescent="0.25">
      <c r="B173" s="68">
        <f t="shared" si="10"/>
        <v>3</v>
      </c>
      <c r="C173" s="27" t="s">
        <v>412</v>
      </c>
      <c r="D173" s="27" t="s">
        <v>413</v>
      </c>
      <c r="E173" s="96" t="s">
        <v>421</v>
      </c>
      <c r="F173" s="96" t="s">
        <v>425</v>
      </c>
      <c r="G173" s="96" t="s">
        <v>426</v>
      </c>
      <c r="H173" s="27"/>
      <c r="I173" s="27"/>
      <c r="J173" s="101">
        <v>1000000</v>
      </c>
      <c r="K173" s="101">
        <f t="shared" ref="K173" si="11">J173/2</f>
        <v>500000</v>
      </c>
      <c r="L173" s="58" t="s">
        <v>414</v>
      </c>
      <c r="M173" s="58" t="s">
        <v>427</v>
      </c>
      <c r="N173" s="58" t="s">
        <v>59</v>
      </c>
      <c r="O173" s="127" t="s">
        <v>428</v>
      </c>
      <c r="P173" s="103" t="s">
        <v>428</v>
      </c>
    </row>
    <row r="174" spans="2:16" s="32" customFormat="1" ht="80.099999999999994" customHeight="1" x14ac:dyDescent="0.25">
      <c r="B174" s="68">
        <f t="shared" si="10"/>
        <v>4</v>
      </c>
      <c r="C174" s="27" t="s">
        <v>412</v>
      </c>
      <c r="D174" s="27" t="s">
        <v>413</v>
      </c>
      <c r="E174" s="96" t="s">
        <v>421</v>
      </c>
      <c r="F174" s="96" t="s">
        <v>429</v>
      </c>
      <c r="G174" s="96" t="s">
        <v>430</v>
      </c>
      <c r="H174" s="27"/>
      <c r="I174" s="27"/>
      <c r="J174" s="101">
        <v>10400000</v>
      </c>
      <c r="K174" s="101">
        <v>5200000</v>
      </c>
      <c r="L174" s="58" t="s">
        <v>414</v>
      </c>
      <c r="M174" s="58" t="s">
        <v>416</v>
      </c>
      <c r="N174" s="58" t="s">
        <v>59</v>
      </c>
      <c r="O174" s="127" t="s">
        <v>428</v>
      </c>
      <c r="P174" s="103" t="s">
        <v>428</v>
      </c>
    </row>
    <row r="175" spans="2:16" s="32" customFormat="1" ht="80.099999999999994" customHeight="1" x14ac:dyDescent="0.25">
      <c r="B175" s="68">
        <f t="shared" si="10"/>
        <v>5</v>
      </c>
      <c r="C175" s="27" t="s">
        <v>412</v>
      </c>
      <c r="D175" s="27" t="s">
        <v>413</v>
      </c>
      <c r="E175" s="96" t="s">
        <v>431</v>
      </c>
      <c r="F175" s="96" t="s">
        <v>433</v>
      </c>
      <c r="G175" s="96" t="s">
        <v>432</v>
      </c>
      <c r="H175" s="27"/>
      <c r="I175" s="27"/>
      <c r="J175" s="102">
        <v>14706764.710000001</v>
      </c>
      <c r="K175" s="102">
        <v>12500750</v>
      </c>
      <c r="L175" s="96" t="s">
        <v>49</v>
      </c>
      <c r="M175" s="96" t="s">
        <v>434</v>
      </c>
      <c r="N175" s="96" t="s">
        <v>59</v>
      </c>
      <c r="O175" s="99" t="s">
        <v>435</v>
      </c>
      <c r="P175" s="99" t="s">
        <v>56</v>
      </c>
    </row>
    <row r="176" spans="2:16" s="32" customFormat="1" ht="80.099999999999994" customHeight="1" x14ac:dyDescent="0.25">
      <c r="B176" s="68">
        <f t="shared" si="10"/>
        <v>6</v>
      </c>
      <c r="C176" s="27" t="s">
        <v>412</v>
      </c>
      <c r="D176" s="27" t="s">
        <v>413</v>
      </c>
      <c r="E176" s="96" t="s">
        <v>436</v>
      </c>
      <c r="F176" s="96" t="s">
        <v>439</v>
      </c>
      <c r="G176" s="96" t="s">
        <v>437</v>
      </c>
      <c r="H176" s="27"/>
      <c r="I176" s="27"/>
      <c r="J176" s="101">
        <v>111764706</v>
      </c>
      <c r="K176" s="101">
        <v>95030578</v>
      </c>
      <c r="L176" s="58" t="s">
        <v>49</v>
      </c>
      <c r="M176" s="58" t="s">
        <v>438</v>
      </c>
      <c r="N176" s="58" t="s">
        <v>59</v>
      </c>
      <c r="O176" s="99" t="s">
        <v>55</v>
      </c>
      <c r="P176" s="103" t="s">
        <v>440</v>
      </c>
    </row>
    <row r="177" spans="1:20" s="35" customFormat="1" ht="80.099999999999994" customHeight="1" x14ac:dyDescent="0.25">
      <c r="B177" s="66">
        <v>6</v>
      </c>
      <c r="C177" s="3" t="s">
        <v>45</v>
      </c>
      <c r="D177" s="3" t="s">
        <v>46</v>
      </c>
      <c r="E177" s="3" t="s">
        <v>524</v>
      </c>
      <c r="F177" s="3"/>
      <c r="G177" s="3"/>
      <c r="H177" s="3"/>
      <c r="I177" s="3"/>
      <c r="J177" s="67">
        <f>SUBTOTAL(9,J171:J176)</f>
        <v>486471470.70999998</v>
      </c>
      <c r="K177" s="67">
        <f>SUBTOTAL(9,K171:K176)</f>
        <v>287531328</v>
      </c>
      <c r="L177" s="3"/>
      <c r="M177" s="3"/>
      <c r="N177" s="3"/>
      <c r="O177" s="48"/>
      <c r="P177" s="49"/>
    </row>
    <row r="178" spans="1:20" s="6" customFormat="1" ht="45" customHeight="1" x14ac:dyDescent="0.25">
      <c r="A178" s="2"/>
      <c r="B178" s="12">
        <f>B35+B44+B47+B52+B74+B76+B79+B82</f>
        <v>65</v>
      </c>
      <c r="C178" s="4" t="s">
        <v>38</v>
      </c>
      <c r="D178" s="4" t="s">
        <v>546</v>
      </c>
      <c r="E178" s="4"/>
      <c r="F178" s="4"/>
      <c r="G178" s="4"/>
      <c r="H178" s="4"/>
      <c r="I178" s="4"/>
      <c r="J178" s="5">
        <f>J35+J44+J47+J52+J74+J76+J79+J82</f>
        <v>1182205331.1535296</v>
      </c>
      <c r="K178" s="5">
        <f>K35+K44+K47+K52+K74+K76+K79+K82</f>
        <v>992108838.41999996</v>
      </c>
      <c r="L178" s="4"/>
      <c r="M178" s="4"/>
      <c r="N178" s="4"/>
      <c r="O178" s="50"/>
      <c r="P178" s="51"/>
      <c r="R178" s="20"/>
      <c r="S178" s="21"/>
      <c r="T178" s="20"/>
    </row>
    <row r="179" spans="1:20" s="6" customFormat="1" ht="45" customHeight="1" x14ac:dyDescent="0.25">
      <c r="A179" s="2"/>
      <c r="B179" s="12">
        <f>B107+B137+B143+B158+B170+B177</f>
        <v>89</v>
      </c>
      <c r="C179" s="4" t="s">
        <v>39</v>
      </c>
      <c r="D179" s="4" t="s">
        <v>549</v>
      </c>
      <c r="E179" s="4"/>
      <c r="F179" s="4"/>
      <c r="G179" s="4"/>
      <c r="H179" s="4"/>
      <c r="I179" s="4"/>
      <c r="J179" s="5">
        <f>J107+J137+J143+J158+J170+J177</f>
        <v>3074293367.1196442</v>
      </c>
      <c r="K179" s="5">
        <f>K107+K137+K143+K158+K170+K177</f>
        <v>2317622825.4071884</v>
      </c>
      <c r="L179" s="4"/>
      <c r="M179" s="4"/>
      <c r="N179" s="4"/>
      <c r="O179" s="50"/>
      <c r="P179" s="51"/>
      <c r="R179" s="20"/>
      <c r="S179" s="21"/>
      <c r="T179" s="20"/>
    </row>
    <row r="180" spans="1:20" s="6" customFormat="1" ht="45" customHeight="1" thickBot="1" x14ac:dyDescent="0.3">
      <c r="A180" s="2"/>
      <c r="B180" s="13">
        <f>B178+B179</f>
        <v>154</v>
      </c>
      <c r="C180" s="14" t="s">
        <v>12</v>
      </c>
      <c r="D180" s="14" t="s">
        <v>548</v>
      </c>
      <c r="E180" s="14"/>
      <c r="F180" s="14"/>
      <c r="G180" s="14"/>
      <c r="H180" s="14"/>
      <c r="I180" s="14"/>
      <c r="J180" s="15">
        <f>J178+J179</f>
        <v>4256498698.2731738</v>
      </c>
      <c r="K180" s="15">
        <f>K178+K179</f>
        <v>3309731663.8271885</v>
      </c>
      <c r="L180" s="14"/>
      <c r="M180" s="14"/>
      <c r="N180" s="14"/>
      <c r="O180" s="52"/>
      <c r="P180" s="53"/>
      <c r="R180" s="22"/>
      <c r="S180" s="21"/>
      <c r="T180" s="20"/>
    </row>
    <row r="181" spans="1:20" s="2" customFormat="1" ht="50.1" customHeight="1" x14ac:dyDescent="0.25">
      <c r="B181" s="1"/>
      <c r="C181" s="10" t="s">
        <v>41</v>
      </c>
      <c r="D181" s="11"/>
      <c r="E181" s="11"/>
      <c r="F181" s="11"/>
      <c r="G181" s="11"/>
      <c r="H181" s="11"/>
      <c r="I181" s="11"/>
      <c r="J181" s="17"/>
      <c r="K181" s="16"/>
      <c r="O181" s="43"/>
      <c r="P181" s="44"/>
      <c r="R181" s="18"/>
      <c r="S181" s="18"/>
      <c r="T181" s="18"/>
    </row>
  </sheetData>
  <autoFilter ref="B8:P181" xr:uid="{00000000-0001-0000-0100-000000000000}"/>
  <mergeCells count="17">
    <mergeCell ref="D3:O3"/>
    <mergeCell ref="B8:B9"/>
    <mergeCell ref="C8:C9"/>
    <mergeCell ref="D8:D9"/>
    <mergeCell ref="E8:E9"/>
    <mergeCell ref="F8:F9"/>
    <mergeCell ref="G8:G9"/>
    <mergeCell ref="H8:H9"/>
    <mergeCell ref="I8:I9"/>
    <mergeCell ref="J8:J9"/>
    <mergeCell ref="K8:K9"/>
    <mergeCell ref="L8:L9"/>
    <mergeCell ref="M8:M9"/>
    <mergeCell ref="B6:P6"/>
    <mergeCell ref="N8:N9"/>
    <mergeCell ref="O8:O9"/>
    <mergeCell ref="P8:P9"/>
  </mergeCells>
  <pageMargins left="0.70866141732283472" right="0.70866141732283472" top="0.74803149606299213" bottom="0.74803149606299213" header="0.31496062992125984" footer="0.31496062992125984"/>
  <pageSetup paperSize="8" scale="36" fitToHeight="0" orientation="landscape" r:id="rId1"/>
  <rowBreaks count="1" manualBreakCount="1">
    <brk id="41" max="16"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Apeluri PC 2024</vt:lpstr>
      <vt:lpstr>'Apeluri PC 2024'!Print_Area</vt:lpstr>
      <vt:lpstr>'Apeluri PC 2024'!Print_Titles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Elena Burila</dc:creator>
  <cp:lastModifiedBy>user</cp:lastModifiedBy>
  <cp:lastPrinted>2024-10-02T12:19:33Z</cp:lastPrinted>
  <dcterms:created xsi:type="dcterms:W3CDTF">2022-11-16T11:13:12Z</dcterms:created>
  <dcterms:modified xsi:type="dcterms:W3CDTF">2024-10-09T08:26:56Z</dcterms:modified>
</cp:coreProperties>
</file>