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840" windowWidth="20490" windowHeight="6915" tabRatio="948" firstSheet="1" activeTab="15"/>
  </bookViews>
  <sheets>
    <sheet name="Introducere" sheetId="22" r:id="rId1"/>
    <sheet name="1 Bilant" sheetId="16" r:id="rId2"/>
    <sheet name="2 Cont RP" sheetId="17" r:id="rId3"/>
    <sheet name="Analiza financiara-extinsa" sheetId="18" state="hidden" r:id="rId4"/>
    <sheet name="3 Analiza financiara-indicatori" sheetId="19" r:id="rId5"/>
    <sheet name="4 Risc beneficiar" sheetId="7" r:id="rId6"/>
    <sheet name="5 Buget cerere" sheetId="20" r:id="rId7"/>
    <sheet name="6 Investitie" sheetId="21" r:id="rId8"/>
    <sheet name="5 Venituri si cheltuieli" sheetId="23" state="hidden" r:id="rId9"/>
    <sheet name="c Cont PP previzionat" sheetId="24" state="hidden" r:id="rId10"/>
    <sheet name="d Proiectii financiare (intr) " sheetId="25" state="hidden" r:id="rId11"/>
    <sheet name="7 Proiectii financiare_V,Ch act" sheetId="26" r:id="rId12"/>
    <sheet name="8 Proiectii financiare marginal" sheetId="6" r:id="rId13"/>
    <sheet name="9 Rentabilitate investitie" sheetId="12" r:id="rId14"/>
    <sheet name="10 Sustenabilitate" sheetId="13" r:id="rId15"/>
    <sheet name="11 Funding-gap" sheetId="14" r:id="rId16"/>
  </sheets>
  <externalReferences>
    <externalReference r:id="rId17"/>
  </externalReferences>
  <definedNames>
    <definedName name="eligibilitate" localSheetId="1">'4 Risc beneficiar'!$F$8:$F$8</definedName>
    <definedName name="eligibilitate" localSheetId="2">'4 Risc beneficiar'!$F$8:$F$8</definedName>
    <definedName name="eligibilitate" localSheetId="4">'4 Risc beneficiar'!$F$8:$F$8</definedName>
    <definedName name="eligibilitate" localSheetId="11">'4 Risc beneficiar'!#REF!</definedName>
    <definedName name="eligibilitate" localSheetId="3">'4 Risc beneficiar'!$F$8:$F$8</definedName>
    <definedName name="eligibilitate" localSheetId="10">'[1]Risc beneficiar'!#REF!</definedName>
    <definedName name="eligibilitate">'4 Risc beneficiar'!#REF!</definedName>
    <definedName name="_xlnm.Print_Area" localSheetId="11">'7 Proiectii financiare_V,Ch act'!$A$1:$Q$178</definedName>
    <definedName name="tip_beneficiar" localSheetId="11">'4 Risc beneficiar'!#REF!</definedName>
    <definedName name="tip_beneficiar" localSheetId="10">'[1]Risc beneficiar'!$A$11:$A$12</definedName>
    <definedName name="tip_beneficiar">'4 Risc beneficiar'!#REF!</definedName>
  </definedNames>
  <calcPr calcId="145621"/>
</workbook>
</file>

<file path=xl/calcChain.xml><?xml version="1.0" encoding="utf-8"?>
<calcChain xmlns="http://schemas.openxmlformats.org/spreadsheetml/2006/main">
  <c r="E112" i="21" l="1"/>
  <c r="E104" i="21"/>
  <c r="E109" i="21" s="1"/>
  <c r="F101" i="21"/>
  <c r="F104" i="21" s="1"/>
  <c r="E101" i="21"/>
  <c r="D102" i="21"/>
  <c r="D103" i="21"/>
  <c r="F92" i="21"/>
  <c r="G92" i="21"/>
  <c r="D92" i="21" s="1"/>
  <c r="H92" i="21"/>
  <c r="H101" i="21" s="1"/>
  <c r="H104" i="21" s="1"/>
  <c r="H109" i="21" s="1"/>
  <c r="I92" i="21"/>
  <c r="I101" i="21" s="1"/>
  <c r="I104" i="21" s="1"/>
  <c r="I109" i="21" s="1"/>
  <c r="E92" i="21"/>
  <c r="G90" i="21"/>
  <c r="H90" i="21"/>
  <c r="D90" i="21" s="1"/>
  <c r="I90" i="21"/>
  <c r="F90" i="21"/>
  <c r="E90" i="21"/>
  <c r="D93" i="21"/>
  <c r="D94" i="21"/>
  <c r="D72" i="21"/>
  <c r="D68" i="21"/>
  <c r="D65" i="21"/>
  <c r="D64" i="21"/>
  <c r="D61" i="21"/>
  <c r="D58" i="21"/>
  <c r="D55" i="21"/>
  <c r="D52" i="21"/>
  <c r="D51" i="21"/>
  <c r="D48" i="21"/>
  <c r="D47" i="21"/>
  <c r="D44" i="21"/>
  <c r="D41" i="21"/>
  <c r="D38" i="21"/>
  <c r="D37" i="21"/>
  <c r="D34" i="21"/>
  <c r="D33" i="21"/>
  <c r="D32" i="21"/>
  <c r="D30" i="21"/>
  <c r="D29" i="21"/>
  <c r="D28" i="21"/>
  <c r="D27" i="21"/>
  <c r="D24" i="21"/>
  <c r="D22" i="21"/>
  <c r="D21" i="21"/>
  <c r="D19" i="21"/>
  <c r="D18" i="21"/>
  <c r="D17" i="21"/>
  <c r="D14" i="21"/>
  <c r="D11" i="21"/>
  <c r="D10" i="21"/>
  <c r="D9" i="21"/>
  <c r="I69" i="21"/>
  <c r="H69" i="21"/>
  <c r="G69" i="21"/>
  <c r="F69" i="21"/>
  <c r="E69" i="21"/>
  <c r="D69" i="21" s="1"/>
  <c r="I66" i="21"/>
  <c r="H66" i="21"/>
  <c r="G66" i="21"/>
  <c r="F66" i="21"/>
  <c r="E66" i="21"/>
  <c r="D66" i="21" s="1"/>
  <c r="I62" i="21"/>
  <c r="H62" i="21"/>
  <c r="G62" i="21"/>
  <c r="F62" i="21"/>
  <c r="E62" i="21"/>
  <c r="D62" i="21" s="1"/>
  <c r="I59" i="21"/>
  <c r="H59" i="21"/>
  <c r="D59" i="21" s="1"/>
  <c r="G59" i="21"/>
  <c r="F59" i="21"/>
  <c r="E59" i="21"/>
  <c r="I56" i="21"/>
  <c r="H56" i="21"/>
  <c r="G56" i="21"/>
  <c r="F56" i="21"/>
  <c r="E56" i="21"/>
  <c r="D56" i="21" s="1"/>
  <c r="I53" i="21"/>
  <c r="H53" i="21"/>
  <c r="G53" i="21"/>
  <c r="F53" i="21"/>
  <c r="D53" i="21" s="1"/>
  <c r="E53" i="21"/>
  <c r="I49" i="21"/>
  <c r="H49" i="21"/>
  <c r="G49" i="21"/>
  <c r="F49" i="21"/>
  <c r="E49" i="21"/>
  <c r="D49" i="21" s="1"/>
  <c r="I45" i="21"/>
  <c r="H45" i="21"/>
  <c r="G45" i="21"/>
  <c r="F45" i="21"/>
  <c r="D45" i="21" s="1"/>
  <c r="E45" i="21"/>
  <c r="I42" i="21"/>
  <c r="H42" i="21"/>
  <c r="G42" i="21"/>
  <c r="F42" i="21"/>
  <c r="E42" i="21"/>
  <c r="D42" i="21" s="1"/>
  <c r="I39" i="21"/>
  <c r="H39" i="21"/>
  <c r="G39" i="21"/>
  <c r="F39" i="21"/>
  <c r="D39" i="21" s="1"/>
  <c r="E39" i="21"/>
  <c r="I35" i="21"/>
  <c r="H35" i="21"/>
  <c r="G35" i="21"/>
  <c r="F35" i="21"/>
  <c r="E35" i="21"/>
  <c r="D35" i="21" s="1"/>
  <c r="I25" i="21"/>
  <c r="H25" i="21"/>
  <c r="G25" i="21"/>
  <c r="F25" i="21"/>
  <c r="D25" i="21" s="1"/>
  <c r="E25" i="21"/>
  <c r="I15" i="21"/>
  <c r="H15" i="21"/>
  <c r="G15" i="21"/>
  <c r="G70" i="21" s="1"/>
  <c r="F15" i="21"/>
  <c r="E15" i="21"/>
  <c r="D15" i="21" s="1"/>
  <c r="I12" i="21"/>
  <c r="I70" i="21" s="1"/>
  <c r="H12" i="21"/>
  <c r="H70" i="21" s="1"/>
  <c r="G12" i="21"/>
  <c r="F12" i="21"/>
  <c r="D12" i="21" s="1"/>
  <c r="E12" i="21"/>
  <c r="E70" i="21" s="1"/>
  <c r="J69" i="20"/>
  <c r="J73" i="20"/>
  <c r="G73" i="20"/>
  <c r="K73" i="20" s="1"/>
  <c r="G70" i="20"/>
  <c r="G43" i="20"/>
  <c r="K43" i="20" s="1"/>
  <c r="G13" i="20"/>
  <c r="K13" i="20" s="1"/>
  <c r="I70" i="20"/>
  <c r="H70" i="20"/>
  <c r="J70" i="20" s="1"/>
  <c r="F70" i="20"/>
  <c r="E70" i="20"/>
  <c r="I67" i="20"/>
  <c r="H67" i="20"/>
  <c r="J67" i="20" s="1"/>
  <c r="F67" i="20"/>
  <c r="E67" i="20"/>
  <c r="G67" i="20" s="1"/>
  <c r="K67" i="20" s="1"/>
  <c r="I63" i="20"/>
  <c r="H63" i="20"/>
  <c r="J63" i="20" s="1"/>
  <c r="F63" i="20"/>
  <c r="E63" i="20"/>
  <c r="G63" i="20" s="1"/>
  <c r="K63" i="20" s="1"/>
  <c r="I60" i="20"/>
  <c r="H60" i="20"/>
  <c r="J60" i="20" s="1"/>
  <c r="F60" i="20"/>
  <c r="E60" i="20"/>
  <c r="G60" i="20" s="1"/>
  <c r="K60" i="20" s="1"/>
  <c r="I54" i="20"/>
  <c r="H54" i="20"/>
  <c r="J54" i="20" s="1"/>
  <c r="F54" i="20"/>
  <c r="E54" i="20"/>
  <c r="G54" i="20" s="1"/>
  <c r="K54" i="20" s="1"/>
  <c r="I50" i="20"/>
  <c r="H50" i="20"/>
  <c r="J50" i="20" s="1"/>
  <c r="F50" i="20"/>
  <c r="E50" i="20"/>
  <c r="G50" i="20" s="1"/>
  <c r="K50" i="20" s="1"/>
  <c r="I46" i="20"/>
  <c r="H46" i="20"/>
  <c r="J46" i="20" s="1"/>
  <c r="F46" i="20"/>
  <c r="E46" i="20"/>
  <c r="G46" i="20" s="1"/>
  <c r="K46" i="20" s="1"/>
  <c r="I43" i="20"/>
  <c r="H43" i="20"/>
  <c r="J43" i="20" s="1"/>
  <c r="F43" i="20"/>
  <c r="E40" i="20"/>
  <c r="E43" i="20"/>
  <c r="I40" i="20"/>
  <c r="J40" i="20" s="1"/>
  <c r="H40" i="20"/>
  <c r="F40" i="20"/>
  <c r="I36" i="20"/>
  <c r="H36" i="20"/>
  <c r="J36" i="20" s="1"/>
  <c r="F36" i="20"/>
  <c r="E36" i="20"/>
  <c r="G36" i="20" s="1"/>
  <c r="K36" i="20" s="1"/>
  <c r="I26" i="20"/>
  <c r="H26" i="20"/>
  <c r="J26" i="20" s="1"/>
  <c r="F26" i="20"/>
  <c r="E26" i="20"/>
  <c r="G26" i="20" s="1"/>
  <c r="K26" i="20" s="1"/>
  <c r="I16" i="20"/>
  <c r="H16" i="20"/>
  <c r="J16" i="20" s="1"/>
  <c r="F16" i="20"/>
  <c r="E16" i="20"/>
  <c r="G16" i="20" s="1"/>
  <c r="K16" i="20" s="1"/>
  <c r="I13" i="20"/>
  <c r="H13" i="20"/>
  <c r="J13" i="20" s="1"/>
  <c r="F13" i="20"/>
  <c r="E13" i="20"/>
  <c r="D104" i="21" l="1"/>
  <c r="F109" i="21"/>
  <c r="H89" i="21"/>
  <c r="H95" i="21" s="1"/>
  <c r="H100" i="21" s="1"/>
  <c r="H71" i="21"/>
  <c r="H91" i="21" s="1"/>
  <c r="G89" i="21"/>
  <c r="G95" i="21" s="1"/>
  <c r="G100" i="21" s="1"/>
  <c r="G71" i="21"/>
  <c r="G91" i="21" s="1"/>
  <c r="K70" i="20"/>
  <c r="E89" i="21"/>
  <c r="E71" i="21"/>
  <c r="I89" i="21"/>
  <c r="I95" i="21" s="1"/>
  <c r="I100" i="21" s="1"/>
  <c r="I71" i="21"/>
  <c r="I91" i="21" s="1"/>
  <c r="D101" i="21"/>
  <c r="G101" i="21"/>
  <c r="G104" i="21" s="1"/>
  <c r="G109" i="21" s="1"/>
  <c r="F70" i="21"/>
  <c r="D70" i="21" s="1"/>
  <c r="C83" i="19"/>
  <c r="D83" i="19"/>
  <c r="E83" i="19"/>
  <c r="I77" i="21"/>
  <c r="H77" i="21"/>
  <c r="G77" i="21"/>
  <c r="F77" i="21"/>
  <c r="E77" i="21"/>
  <c r="D77" i="21" s="1"/>
  <c r="I76" i="21"/>
  <c r="H76" i="21"/>
  <c r="G76" i="21"/>
  <c r="F76" i="21"/>
  <c r="E76" i="21"/>
  <c r="I75" i="21"/>
  <c r="H75" i="21"/>
  <c r="G75" i="21"/>
  <c r="F75" i="21"/>
  <c r="E75" i="21"/>
  <c r="C69" i="21"/>
  <c r="C62" i="21"/>
  <c r="C59" i="21"/>
  <c r="C45"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A65" i="21"/>
  <c r="A67" i="21"/>
  <c r="A68" i="21"/>
  <c r="A63" i="21"/>
  <c r="A64" i="21"/>
  <c r="A46" i="21"/>
  <c r="A47" i="21"/>
  <c r="A48" i="21"/>
  <c r="A50" i="21"/>
  <c r="A51" i="21"/>
  <c r="A52" i="21"/>
  <c r="A54" i="21"/>
  <c r="A55" i="21"/>
  <c r="A57" i="21"/>
  <c r="A58" i="21"/>
  <c r="A60" i="21"/>
  <c r="A61" i="21"/>
  <c r="B8" i="21"/>
  <c r="A9" i="21"/>
  <c r="B9" i="21"/>
  <c r="A10" i="21"/>
  <c r="B10" i="21"/>
  <c r="A11" i="21"/>
  <c r="B11" i="21"/>
  <c r="B12" i="21"/>
  <c r="B13" i="21"/>
  <c r="A14" i="21"/>
  <c r="B14" i="21"/>
  <c r="B15" i="21"/>
  <c r="B16" i="21"/>
  <c r="A17" i="21"/>
  <c r="B17" i="21"/>
  <c r="A18" i="21"/>
  <c r="B18" i="21"/>
  <c r="A19" i="21"/>
  <c r="B19" i="21"/>
  <c r="A20" i="21"/>
  <c r="B20" i="21"/>
  <c r="D20" i="21"/>
  <c r="A21" i="21"/>
  <c r="B21" i="21"/>
  <c r="A22" i="21"/>
  <c r="B22" i="21"/>
  <c r="A23" i="21"/>
  <c r="B23" i="21"/>
  <c r="D23" i="21"/>
  <c r="A24" i="21"/>
  <c r="B24" i="21"/>
  <c r="B25" i="21"/>
  <c r="B26" i="21"/>
  <c r="A27" i="21"/>
  <c r="B27" i="21"/>
  <c r="A28" i="21"/>
  <c r="B28" i="21"/>
  <c r="A29" i="21"/>
  <c r="B29" i="21"/>
  <c r="A30" i="21"/>
  <c r="B30" i="21"/>
  <c r="A31" i="21"/>
  <c r="B31" i="21"/>
  <c r="D31" i="21"/>
  <c r="A32" i="21"/>
  <c r="B32" i="21"/>
  <c r="A33" i="21"/>
  <c r="B33" i="21"/>
  <c r="A34" i="21"/>
  <c r="B34" i="21"/>
  <c r="B35" i="21"/>
  <c r="A36" i="21"/>
  <c r="B36" i="21"/>
  <c r="A37" i="21"/>
  <c r="B37" i="21"/>
  <c r="A38" i="21"/>
  <c r="B38" i="21"/>
  <c r="B39" i="21"/>
  <c r="A40" i="21"/>
  <c r="B40" i="21"/>
  <c r="A41" i="21"/>
  <c r="B41" i="21"/>
  <c r="B42" i="21"/>
  <c r="A43" i="21"/>
  <c r="B43" i="21"/>
  <c r="A44" i="21"/>
  <c r="E57" i="20"/>
  <c r="E71" i="20" s="1"/>
  <c r="K69" i="20"/>
  <c r="C68" i="21" s="1"/>
  <c r="G69" i="20"/>
  <c r="J66" i="20"/>
  <c r="G66" i="20"/>
  <c r="J65" i="20"/>
  <c r="G65" i="20"/>
  <c r="J62" i="20"/>
  <c r="G62" i="20"/>
  <c r="K62" i="20" s="1"/>
  <c r="C61" i="21" s="1"/>
  <c r="J59" i="20"/>
  <c r="G59" i="20"/>
  <c r="I57" i="20"/>
  <c r="I71" i="20" s="1"/>
  <c r="H57" i="20"/>
  <c r="J57" i="20" s="1"/>
  <c r="J71" i="20" s="1"/>
  <c r="F57" i="20"/>
  <c r="F71" i="20" s="1"/>
  <c r="J56" i="20"/>
  <c r="G56" i="20"/>
  <c r="K56" i="20" s="1"/>
  <c r="C55" i="21" s="1"/>
  <c r="J53" i="20"/>
  <c r="G53" i="20"/>
  <c r="J52" i="20"/>
  <c r="G52" i="20"/>
  <c r="K52" i="20" s="1"/>
  <c r="C51" i="21" s="1"/>
  <c r="J49" i="20"/>
  <c r="G49" i="20"/>
  <c r="J48" i="20"/>
  <c r="G48" i="20"/>
  <c r="G38" i="20"/>
  <c r="G39" i="20"/>
  <c r="E80" i="20" l="1"/>
  <c r="E84" i="20"/>
  <c r="E82" i="20" s="1"/>
  <c r="D75" i="21"/>
  <c r="D76" i="21"/>
  <c r="G57" i="20"/>
  <c r="K57" i="20" s="1"/>
  <c r="C56" i="21" s="1"/>
  <c r="F89" i="21"/>
  <c r="F95" i="21" s="1"/>
  <c r="F100" i="21" s="1"/>
  <c r="D100" i="21" s="1"/>
  <c r="F71" i="21"/>
  <c r="F91" i="21" s="1"/>
  <c r="D91" i="21" s="1"/>
  <c r="E91" i="21"/>
  <c r="H71" i="20"/>
  <c r="D89" i="21"/>
  <c r="E95" i="21"/>
  <c r="E100" i="21" s="1"/>
  <c r="E105" i="21" s="1"/>
  <c r="K49" i="20"/>
  <c r="C48" i="21" s="1"/>
  <c r="K59" i="20"/>
  <c r="C58" i="21" s="1"/>
  <c r="K48" i="20"/>
  <c r="C47" i="21" s="1"/>
  <c r="K53" i="20"/>
  <c r="C52" i="21" s="1"/>
  <c r="K66" i="20"/>
  <c r="C65" i="21" s="1"/>
  <c r="K65" i="20"/>
  <c r="C64" i="21" s="1"/>
  <c r="D71" i="21" l="1"/>
  <c r="C53" i="21"/>
  <c r="C49" i="21"/>
  <c r="C66" i="21" l="1"/>
  <c r="G20" i="14" l="1"/>
  <c r="K20" i="14"/>
  <c r="O20" i="14"/>
  <c r="S20" i="14"/>
  <c r="J84" i="6"/>
  <c r="F20" i="14" s="1"/>
  <c r="I84" i="6"/>
  <c r="E14" i="13"/>
  <c r="F14" i="13"/>
  <c r="G14" i="13"/>
  <c r="H14" i="13"/>
  <c r="I14" i="13"/>
  <c r="J14" i="13"/>
  <c r="K14" i="13"/>
  <c r="L14" i="13"/>
  <c r="M14" i="13"/>
  <c r="N14" i="13"/>
  <c r="O14" i="13"/>
  <c r="P14" i="13"/>
  <c r="Q14" i="13"/>
  <c r="R14" i="13"/>
  <c r="D14" i="13"/>
  <c r="Q20" i="14" l="1"/>
  <c r="M20" i="14"/>
  <c r="I20" i="14"/>
  <c r="E20" i="14"/>
  <c r="P20" i="14"/>
  <c r="L20" i="14"/>
  <c r="H20" i="14"/>
  <c r="R20" i="14"/>
  <c r="N20" i="14"/>
  <c r="J20" i="14"/>
  <c r="C14" i="13"/>
  <c r="D20" i="14" l="1"/>
  <c r="D82" i="19"/>
  <c r="E82" i="19"/>
  <c r="C26" i="7" s="1"/>
  <c r="D26" i="7" s="1"/>
  <c r="C82" i="19"/>
  <c r="C65" i="17" l="1"/>
  <c r="D65" i="17"/>
  <c r="B65" i="17"/>
  <c r="B77" i="16"/>
  <c r="B78" i="16" s="1"/>
  <c r="B69" i="16"/>
  <c r="B68" i="16"/>
  <c r="B50" i="16"/>
  <c r="B20" i="16"/>
  <c r="E81" i="19" l="1"/>
  <c r="Q121" i="26"/>
  <c r="Q28" i="6" s="1"/>
  <c r="P121" i="26"/>
  <c r="O121" i="26"/>
  <c r="N121" i="26"/>
  <c r="M121" i="26"/>
  <c r="M28" i="6" s="1"/>
  <c r="L121" i="26"/>
  <c r="K121" i="26"/>
  <c r="J121" i="26"/>
  <c r="I121" i="26"/>
  <c r="I28" i="6" s="1"/>
  <c r="H121" i="26"/>
  <c r="G121" i="26"/>
  <c r="F121" i="26"/>
  <c r="E121" i="26"/>
  <c r="E28" i="6" s="1"/>
  <c r="D121" i="26"/>
  <c r="C121" i="26"/>
  <c r="Q44" i="26"/>
  <c r="P44" i="26"/>
  <c r="O44" i="26"/>
  <c r="N44" i="26"/>
  <c r="M44" i="26"/>
  <c r="L44" i="26"/>
  <c r="K44" i="26"/>
  <c r="J44" i="26"/>
  <c r="I44" i="26"/>
  <c r="H44" i="26"/>
  <c r="G44" i="26"/>
  <c r="F44" i="26"/>
  <c r="E44" i="26"/>
  <c r="D44" i="26"/>
  <c r="C44" i="26"/>
  <c r="D28" i="6" l="1"/>
  <c r="H28" i="6"/>
  <c r="L28" i="6"/>
  <c r="P28" i="6"/>
  <c r="B44" i="26"/>
  <c r="F28" i="6"/>
  <c r="J28" i="6"/>
  <c r="N28" i="6"/>
  <c r="C28" i="6"/>
  <c r="G28" i="6"/>
  <c r="K28" i="6"/>
  <c r="O28" i="6"/>
  <c r="B121" i="26"/>
  <c r="B81" i="6"/>
  <c r="J39" i="20"/>
  <c r="J38" i="20"/>
  <c r="C23" i="16"/>
  <c r="C20" i="16"/>
  <c r="B28" i="6" l="1"/>
  <c r="G40" i="20"/>
  <c r="E160" i="26"/>
  <c r="D166" i="26"/>
  <c r="E166" i="26"/>
  <c r="F166" i="26"/>
  <c r="G166" i="26"/>
  <c r="H166" i="26"/>
  <c r="I166" i="26"/>
  <c r="J166" i="26"/>
  <c r="K166" i="26"/>
  <c r="L166" i="26"/>
  <c r="M166" i="26"/>
  <c r="N166" i="26"/>
  <c r="O166" i="26"/>
  <c r="P166" i="26"/>
  <c r="Q166" i="26"/>
  <c r="M167" i="26"/>
  <c r="N167" i="26"/>
  <c r="O167" i="26"/>
  <c r="P167" i="26"/>
  <c r="Q167" i="26"/>
  <c r="C166" i="26"/>
  <c r="D160" i="26"/>
  <c r="F160" i="26"/>
  <c r="D161" i="26"/>
  <c r="E161" i="26"/>
  <c r="F161" i="26"/>
  <c r="G161" i="26"/>
  <c r="C161" i="26"/>
  <c r="C160" i="26"/>
  <c r="D46" i="6"/>
  <c r="E15" i="13" s="1"/>
  <c r="E46" i="6"/>
  <c r="F15" i="13" s="1"/>
  <c r="F46" i="6"/>
  <c r="G15" i="13" s="1"/>
  <c r="G46" i="6"/>
  <c r="H15" i="13" s="1"/>
  <c r="H46" i="6"/>
  <c r="I15" i="13" s="1"/>
  <c r="I46" i="6"/>
  <c r="J15" i="13" s="1"/>
  <c r="J46" i="6"/>
  <c r="K15" i="13" s="1"/>
  <c r="K46" i="6"/>
  <c r="L15" i="13" s="1"/>
  <c r="L46" i="6"/>
  <c r="M15" i="13" s="1"/>
  <c r="M46" i="6"/>
  <c r="N15" i="13" s="1"/>
  <c r="N46" i="6"/>
  <c r="O15" i="13" s="1"/>
  <c r="O46" i="6"/>
  <c r="P15" i="13" s="1"/>
  <c r="P46" i="6"/>
  <c r="Q15" i="13" s="1"/>
  <c r="Q46" i="6"/>
  <c r="R15" i="13" s="1"/>
  <c r="C46" i="6"/>
  <c r="D15" i="13" s="1"/>
  <c r="C15" i="13" s="1"/>
  <c r="D37" i="6"/>
  <c r="E37" i="6"/>
  <c r="F37" i="6"/>
  <c r="G37" i="6"/>
  <c r="H37" i="6"/>
  <c r="I37" i="6"/>
  <c r="J37" i="6"/>
  <c r="K37" i="6"/>
  <c r="L37" i="6"/>
  <c r="M37" i="6"/>
  <c r="N37" i="6"/>
  <c r="O37" i="6"/>
  <c r="P37" i="6"/>
  <c r="Q37" i="6"/>
  <c r="D38" i="6"/>
  <c r="E38" i="6"/>
  <c r="F38" i="6"/>
  <c r="G38" i="6"/>
  <c r="H38" i="6"/>
  <c r="I38" i="6"/>
  <c r="J38" i="6"/>
  <c r="K38" i="6"/>
  <c r="L38" i="6"/>
  <c r="M38" i="6"/>
  <c r="N38" i="6"/>
  <c r="O38" i="6"/>
  <c r="P38" i="6"/>
  <c r="Q38" i="6"/>
  <c r="D39" i="6"/>
  <c r="E39" i="6"/>
  <c r="F39" i="6"/>
  <c r="G39" i="6"/>
  <c r="H39" i="6"/>
  <c r="I39" i="6"/>
  <c r="J39" i="6"/>
  <c r="K39" i="6"/>
  <c r="L39" i="6"/>
  <c r="M39" i="6"/>
  <c r="N39" i="6"/>
  <c r="O39" i="6"/>
  <c r="P39" i="6"/>
  <c r="Q39" i="6"/>
  <c r="D40" i="6"/>
  <c r="E40" i="6"/>
  <c r="F40" i="6"/>
  <c r="G40" i="6"/>
  <c r="H40" i="6"/>
  <c r="I40" i="6"/>
  <c r="J40" i="6"/>
  <c r="K40" i="6"/>
  <c r="L40" i="6"/>
  <c r="M40" i="6"/>
  <c r="N40" i="6"/>
  <c r="O40" i="6"/>
  <c r="P40" i="6"/>
  <c r="Q40" i="6"/>
  <c r="D41" i="6"/>
  <c r="E41" i="6"/>
  <c r="F41" i="6"/>
  <c r="G41" i="6"/>
  <c r="H41" i="6"/>
  <c r="I41" i="6"/>
  <c r="J41" i="6"/>
  <c r="K41" i="6"/>
  <c r="L41" i="6"/>
  <c r="M41" i="6"/>
  <c r="N41" i="6"/>
  <c r="O41" i="6"/>
  <c r="P41" i="6"/>
  <c r="Q41" i="6"/>
  <c r="D42" i="6"/>
  <c r="E42" i="6"/>
  <c r="F42" i="6"/>
  <c r="G42" i="6"/>
  <c r="H42" i="6"/>
  <c r="I42" i="6"/>
  <c r="J42" i="6"/>
  <c r="K42" i="6"/>
  <c r="L42" i="6"/>
  <c r="M42" i="6"/>
  <c r="N42" i="6"/>
  <c r="O42" i="6"/>
  <c r="P42" i="6"/>
  <c r="Q42" i="6"/>
  <c r="D43" i="6"/>
  <c r="E43" i="6"/>
  <c r="F43" i="6"/>
  <c r="G43" i="6"/>
  <c r="H43" i="6"/>
  <c r="I43" i="6"/>
  <c r="J43" i="6"/>
  <c r="K43" i="6"/>
  <c r="L43" i="6"/>
  <c r="M43" i="6"/>
  <c r="N43" i="6"/>
  <c r="O43" i="6"/>
  <c r="P43" i="6"/>
  <c r="Q43" i="6"/>
  <c r="D44" i="6"/>
  <c r="E44" i="6"/>
  <c r="F44" i="6"/>
  <c r="G44" i="6"/>
  <c r="H44" i="6"/>
  <c r="I44" i="6"/>
  <c r="J44" i="6"/>
  <c r="K44" i="6"/>
  <c r="L44" i="6"/>
  <c r="M44" i="6"/>
  <c r="N44" i="6"/>
  <c r="O44" i="6"/>
  <c r="P44" i="6"/>
  <c r="Q44" i="6"/>
  <c r="D27" i="6"/>
  <c r="E27" i="6"/>
  <c r="F27" i="6"/>
  <c r="G27" i="6"/>
  <c r="H27" i="6"/>
  <c r="I27" i="6"/>
  <c r="J27" i="6"/>
  <c r="K27" i="6"/>
  <c r="L27" i="6"/>
  <c r="M27" i="6"/>
  <c r="N27" i="6"/>
  <c r="O27" i="6"/>
  <c r="P27" i="6"/>
  <c r="Q27" i="6"/>
  <c r="C38" i="6"/>
  <c r="C39" i="6"/>
  <c r="C40" i="6"/>
  <c r="C41" i="6"/>
  <c r="C42" i="6"/>
  <c r="C43" i="6"/>
  <c r="C44" i="6"/>
  <c r="C37" i="6"/>
  <c r="C27" i="6"/>
  <c r="D12" i="6"/>
  <c r="E12" i="6"/>
  <c r="F12" i="6"/>
  <c r="G12" i="6"/>
  <c r="H12" i="6"/>
  <c r="I12" i="6"/>
  <c r="J12" i="6"/>
  <c r="K12" i="6"/>
  <c r="L12" i="6"/>
  <c r="M12" i="6"/>
  <c r="N12" i="6"/>
  <c r="O12" i="6"/>
  <c r="P12" i="6"/>
  <c r="Q12" i="6"/>
  <c r="D13" i="6"/>
  <c r="E13" i="6"/>
  <c r="F12" i="13" s="1"/>
  <c r="F13" i="6"/>
  <c r="G13" i="6"/>
  <c r="H13" i="6"/>
  <c r="I13" i="6"/>
  <c r="J12" i="13" s="1"/>
  <c r="J13" i="6"/>
  <c r="K12" i="13" s="1"/>
  <c r="K13" i="6"/>
  <c r="L13" i="6"/>
  <c r="M13" i="6"/>
  <c r="N12" i="13" s="1"/>
  <c r="N13" i="6"/>
  <c r="O12" i="13" s="1"/>
  <c r="O13" i="6"/>
  <c r="P13" i="6"/>
  <c r="Q13" i="6"/>
  <c r="R12" i="13" s="1"/>
  <c r="D14" i="6"/>
  <c r="E14" i="6"/>
  <c r="F14" i="6"/>
  <c r="G14" i="6"/>
  <c r="H14" i="6"/>
  <c r="I14" i="6"/>
  <c r="J14" i="6"/>
  <c r="K14" i="6"/>
  <c r="L14" i="6"/>
  <c r="M14" i="6"/>
  <c r="N14" i="6"/>
  <c r="O14" i="6"/>
  <c r="P14" i="6"/>
  <c r="Q14" i="6"/>
  <c r="D15" i="6"/>
  <c r="E15" i="6"/>
  <c r="F15" i="6"/>
  <c r="G15" i="6"/>
  <c r="H15" i="6"/>
  <c r="I15" i="6"/>
  <c r="J15" i="6"/>
  <c r="K15" i="6"/>
  <c r="L15" i="6"/>
  <c r="M15" i="6"/>
  <c r="N15" i="6"/>
  <c r="O15" i="6"/>
  <c r="P15" i="6"/>
  <c r="Q15" i="6"/>
  <c r="D16" i="6"/>
  <c r="E16" i="6"/>
  <c r="F16" i="6"/>
  <c r="G16" i="6"/>
  <c r="H16" i="6"/>
  <c r="I16" i="6"/>
  <c r="J16" i="6"/>
  <c r="K16" i="6"/>
  <c r="L16" i="6"/>
  <c r="M16" i="6"/>
  <c r="N16" i="6"/>
  <c r="O16" i="6"/>
  <c r="P16" i="6"/>
  <c r="Q16" i="6"/>
  <c r="D17" i="6"/>
  <c r="E17" i="6"/>
  <c r="F13" i="13" s="1"/>
  <c r="F17" i="6"/>
  <c r="G13" i="13" s="1"/>
  <c r="G17" i="6"/>
  <c r="H17" i="6"/>
  <c r="I17" i="6"/>
  <c r="J13" i="13" s="1"/>
  <c r="J17" i="6"/>
  <c r="K13" i="13" s="1"/>
  <c r="K17" i="6"/>
  <c r="L17" i="6"/>
  <c r="M17" i="6"/>
  <c r="N13" i="13" s="1"/>
  <c r="N17" i="6"/>
  <c r="O13" i="13" s="1"/>
  <c r="O17" i="6"/>
  <c r="P17" i="6"/>
  <c r="Q17" i="6"/>
  <c r="R13" i="13" s="1"/>
  <c r="D18" i="6"/>
  <c r="E18" i="6"/>
  <c r="F18" i="6"/>
  <c r="G18" i="6"/>
  <c r="H18" i="6"/>
  <c r="I18" i="6"/>
  <c r="J18" i="6"/>
  <c r="K18" i="6"/>
  <c r="L18" i="6"/>
  <c r="M18" i="6"/>
  <c r="N18" i="6"/>
  <c r="O18" i="6"/>
  <c r="P18" i="6"/>
  <c r="Q18" i="6"/>
  <c r="D20" i="6"/>
  <c r="E20" i="6"/>
  <c r="F20" i="6"/>
  <c r="G20" i="6"/>
  <c r="H20" i="6"/>
  <c r="I20" i="6"/>
  <c r="J20" i="6"/>
  <c r="K20" i="6"/>
  <c r="L20" i="6"/>
  <c r="M20" i="6"/>
  <c r="N20" i="6"/>
  <c r="O20" i="6"/>
  <c r="P20" i="6"/>
  <c r="Q20" i="6"/>
  <c r="D21" i="6"/>
  <c r="E21" i="6"/>
  <c r="F21" i="6"/>
  <c r="G21" i="6"/>
  <c r="H21" i="6"/>
  <c r="I21" i="6"/>
  <c r="J21" i="6"/>
  <c r="K21" i="6"/>
  <c r="L21" i="6"/>
  <c r="M21" i="6"/>
  <c r="N21" i="6"/>
  <c r="O21" i="6"/>
  <c r="P21" i="6"/>
  <c r="Q21" i="6"/>
  <c r="D22" i="6"/>
  <c r="E22" i="6"/>
  <c r="F22" i="6"/>
  <c r="G22" i="6"/>
  <c r="H22" i="6"/>
  <c r="I22" i="6"/>
  <c r="J22" i="6"/>
  <c r="K22" i="6"/>
  <c r="L22" i="6"/>
  <c r="M22" i="6"/>
  <c r="N22" i="6"/>
  <c r="O22" i="6"/>
  <c r="P22" i="6"/>
  <c r="Q22" i="6"/>
  <c r="C21" i="6"/>
  <c r="C22" i="6"/>
  <c r="C20" i="6"/>
  <c r="C18" i="6"/>
  <c r="C17" i="6"/>
  <c r="D13" i="13" s="1"/>
  <c r="C14" i="6"/>
  <c r="C15" i="6"/>
  <c r="C16" i="6"/>
  <c r="C13" i="6"/>
  <c r="D12" i="13" s="1"/>
  <c r="C12" i="6"/>
  <c r="B85" i="6"/>
  <c r="B152" i="26"/>
  <c r="B148" i="26"/>
  <c r="B146" i="26"/>
  <c r="B145" i="26"/>
  <c r="B143" i="26"/>
  <c r="Q140" i="26"/>
  <c r="P140" i="26"/>
  <c r="O140" i="26"/>
  <c r="N140" i="26"/>
  <c r="M140" i="26"/>
  <c r="L140" i="26"/>
  <c r="K140" i="26"/>
  <c r="J140" i="26"/>
  <c r="I140" i="26"/>
  <c r="H140" i="26"/>
  <c r="G140" i="26"/>
  <c r="F140" i="26"/>
  <c r="E140" i="26"/>
  <c r="D140" i="26"/>
  <c r="C140" i="26"/>
  <c r="Q134" i="26"/>
  <c r="P134" i="26"/>
  <c r="O134" i="26"/>
  <c r="N134" i="26"/>
  <c r="M134" i="26"/>
  <c r="L134" i="26"/>
  <c r="K134" i="26"/>
  <c r="J134" i="26"/>
  <c r="I134" i="26"/>
  <c r="H134" i="26"/>
  <c r="G134" i="26"/>
  <c r="F134" i="26"/>
  <c r="E134" i="26"/>
  <c r="D134" i="26"/>
  <c r="C134" i="26"/>
  <c r="Q130" i="26"/>
  <c r="P130" i="26"/>
  <c r="O130" i="26"/>
  <c r="N130" i="26"/>
  <c r="M130" i="26"/>
  <c r="L130" i="26"/>
  <c r="K130" i="26"/>
  <c r="J130" i="26"/>
  <c r="I130" i="26"/>
  <c r="H130" i="26"/>
  <c r="G130" i="26"/>
  <c r="F130" i="26"/>
  <c r="E130" i="26"/>
  <c r="D130" i="26"/>
  <c r="C130" i="26"/>
  <c r="Q127" i="26"/>
  <c r="P127" i="26"/>
  <c r="O127" i="26"/>
  <c r="N127" i="26"/>
  <c r="M127" i="26"/>
  <c r="L127" i="26"/>
  <c r="K127" i="26"/>
  <c r="J127" i="26"/>
  <c r="I127" i="26"/>
  <c r="H127" i="26"/>
  <c r="G127" i="26"/>
  <c r="F127" i="26"/>
  <c r="E127" i="26"/>
  <c r="D127" i="26"/>
  <c r="C127" i="26"/>
  <c r="Q124" i="26"/>
  <c r="P124" i="26"/>
  <c r="O124" i="26"/>
  <c r="N124" i="26"/>
  <c r="M124" i="26"/>
  <c r="L124" i="26"/>
  <c r="K124" i="26"/>
  <c r="J124" i="26"/>
  <c r="I124" i="26"/>
  <c r="H124" i="26"/>
  <c r="G124" i="26"/>
  <c r="F124" i="26"/>
  <c r="E124" i="26"/>
  <c r="D124" i="26"/>
  <c r="C124" i="26"/>
  <c r="B120" i="26"/>
  <c r="Q117" i="26"/>
  <c r="P117" i="26"/>
  <c r="O117" i="26"/>
  <c r="N117" i="26"/>
  <c r="M117" i="26"/>
  <c r="L117" i="26"/>
  <c r="K117" i="26"/>
  <c r="J117" i="26"/>
  <c r="I117" i="26"/>
  <c r="H117" i="26"/>
  <c r="G117" i="26"/>
  <c r="F117" i="26"/>
  <c r="E117" i="26"/>
  <c r="D117" i="26"/>
  <c r="C117" i="26"/>
  <c r="Q112" i="26"/>
  <c r="P112" i="26"/>
  <c r="O112" i="26"/>
  <c r="N112" i="26"/>
  <c r="M112" i="26"/>
  <c r="L112" i="26"/>
  <c r="K112" i="26"/>
  <c r="J112" i="26"/>
  <c r="I112" i="26"/>
  <c r="H112" i="26"/>
  <c r="G112" i="26"/>
  <c r="F112" i="26"/>
  <c r="E112" i="26"/>
  <c r="D112" i="26"/>
  <c r="C112" i="26"/>
  <c r="B107" i="26"/>
  <c r="Q104" i="26"/>
  <c r="P104" i="26"/>
  <c r="O104" i="26"/>
  <c r="N104" i="26"/>
  <c r="M104" i="26"/>
  <c r="L104" i="26"/>
  <c r="K104" i="26"/>
  <c r="J104" i="26"/>
  <c r="I104" i="26"/>
  <c r="H104" i="26"/>
  <c r="G104" i="26"/>
  <c r="F104" i="26"/>
  <c r="E104" i="26"/>
  <c r="D104" i="26"/>
  <c r="C104" i="26"/>
  <c r="B103" i="26"/>
  <c r="B102" i="26"/>
  <c r="B101" i="26"/>
  <c r="B100" i="26"/>
  <c r="B99" i="26"/>
  <c r="B98" i="26"/>
  <c r="B97" i="26"/>
  <c r="Q94" i="26"/>
  <c r="P94" i="26"/>
  <c r="O94" i="26"/>
  <c r="N94" i="26"/>
  <c r="M94" i="26"/>
  <c r="L94" i="26"/>
  <c r="K94" i="26"/>
  <c r="J94" i="26"/>
  <c r="I94" i="26"/>
  <c r="H94" i="26"/>
  <c r="G94" i="26"/>
  <c r="F94" i="26"/>
  <c r="E94" i="26"/>
  <c r="D94" i="26"/>
  <c r="C94" i="26"/>
  <c r="Q91" i="26"/>
  <c r="P91" i="26"/>
  <c r="O91" i="26"/>
  <c r="N91" i="26"/>
  <c r="M91" i="26"/>
  <c r="L91" i="26"/>
  <c r="K91" i="26"/>
  <c r="J91" i="26"/>
  <c r="I91" i="26"/>
  <c r="H91" i="26"/>
  <c r="G91" i="26"/>
  <c r="F91" i="26"/>
  <c r="E91" i="26"/>
  <c r="D91" i="26"/>
  <c r="C91" i="26"/>
  <c r="Q88" i="26"/>
  <c r="P88" i="26"/>
  <c r="O88" i="26"/>
  <c r="N88" i="26"/>
  <c r="M88" i="26"/>
  <c r="L88" i="26"/>
  <c r="K88" i="26"/>
  <c r="J88" i="26"/>
  <c r="I88" i="26"/>
  <c r="H88" i="26"/>
  <c r="G88" i="26"/>
  <c r="F88" i="26"/>
  <c r="E88" i="26"/>
  <c r="D88" i="26"/>
  <c r="C88" i="26"/>
  <c r="Q85" i="26"/>
  <c r="P85" i="26"/>
  <c r="O85" i="26"/>
  <c r="N85" i="26"/>
  <c r="M85" i="26"/>
  <c r="L85" i="26"/>
  <c r="K85" i="26"/>
  <c r="J85" i="26"/>
  <c r="I85" i="26"/>
  <c r="H85" i="26"/>
  <c r="G85" i="26"/>
  <c r="F85" i="26"/>
  <c r="E85" i="26"/>
  <c r="D85" i="26"/>
  <c r="C85" i="26"/>
  <c r="P13" i="13" l="1"/>
  <c r="L13" i="13"/>
  <c r="H13" i="13"/>
  <c r="P12" i="13"/>
  <c r="L12" i="13"/>
  <c r="H12" i="13"/>
  <c r="O16" i="13"/>
  <c r="K16" i="13"/>
  <c r="G12" i="13"/>
  <c r="C12" i="13" s="1"/>
  <c r="K40" i="20"/>
  <c r="G71" i="20"/>
  <c r="R16" i="13"/>
  <c r="N16" i="13"/>
  <c r="J16" i="13"/>
  <c r="Q13" i="13"/>
  <c r="M13" i="13"/>
  <c r="I13" i="13"/>
  <c r="E13" i="13"/>
  <c r="C13" i="13" s="1"/>
  <c r="Q12" i="13"/>
  <c r="Q16" i="13" s="1"/>
  <c r="M12" i="13"/>
  <c r="M16" i="13" s="1"/>
  <c r="I12" i="13"/>
  <c r="I16" i="13" s="1"/>
  <c r="E12" i="13"/>
  <c r="E133" i="26"/>
  <c r="Q133" i="26"/>
  <c r="I133" i="26"/>
  <c r="M133" i="26"/>
  <c r="N168" i="26"/>
  <c r="C133" i="26"/>
  <c r="D133" i="26"/>
  <c r="H133" i="26"/>
  <c r="L133" i="26"/>
  <c r="P133" i="26"/>
  <c r="F133" i="26"/>
  <c r="J133" i="26"/>
  <c r="N133" i="26"/>
  <c r="G133" i="26"/>
  <c r="K133" i="26"/>
  <c r="O133" i="26"/>
  <c r="O168" i="26"/>
  <c r="Q168" i="26"/>
  <c r="M168" i="26"/>
  <c r="P168" i="26"/>
  <c r="F110" i="26"/>
  <c r="J110" i="26"/>
  <c r="N110" i="26"/>
  <c r="D110" i="26"/>
  <c r="H110" i="26"/>
  <c r="L110" i="26"/>
  <c r="P110" i="26"/>
  <c r="E110" i="26"/>
  <c r="I110" i="26"/>
  <c r="M110" i="26"/>
  <c r="Q110" i="26"/>
  <c r="G110" i="26"/>
  <c r="K110" i="26"/>
  <c r="O110" i="26"/>
  <c r="C110" i="26"/>
  <c r="B166" i="26"/>
  <c r="B161" i="26"/>
  <c r="B94" i="26"/>
  <c r="B104" i="26"/>
  <c r="B130" i="26"/>
  <c r="B88" i="26"/>
  <c r="B112" i="26"/>
  <c r="B140" i="26"/>
  <c r="B91" i="26"/>
  <c r="B117" i="26"/>
  <c r="B127" i="26"/>
  <c r="B85" i="26"/>
  <c r="B124" i="26"/>
  <c r="B134" i="26"/>
  <c r="K71" i="20" l="1"/>
  <c r="E79" i="20" s="1"/>
  <c r="C39" i="21"/>
  <c r="P16" i="13"/>
  <c r="L16" i="13"/>
  <c r="P173" i="26"/>
  <c r="P174" i="26" s="1"/>
  <c r="M173" i="26"/>
  <c r="M174" i="26" s="1"/>
  <c r="Q173" i="26"/>
  <c r="Q174" i="26" s="1"/>
  <c r="O173" i="26"/>
  <c r="O174" i="26" s="1"/>
  <c r="N173" i="26"/>
  <c r="N174" i="26" s="1"/>
  <c r="Q139" i="26"/>
  <c r="Q151" i="26" s="1"/>
  <c r="Q153" i="26" s="1"/>
  <c r="P139" i="26"/>
  <c r="P151" i="26" s="1"/>
  <c r="P153" i="26" s="1"/>
  <c r="O139" i="26"/>
  <c r="O151" i="26" s="1"/>
  <c r="O153" i="26" s="1"/>
  <c r="E139" i="26"/>
  <c r="E151" i="26" s="1"/>
  <c r="E153" i="26" s="1"/>
  <c r="D139" i="26"/>
  <c r="D151" i="26" s="1"/>
  <c r="D153" i="26" s="1"/>
  <c r="C139" i="26"/>
  <c r="C151" i="26" s="1"/>
  <c r="F139" i="26"/>
  <c r="F151" i="26" s="1"/>
  <c r="F153" i="26" s="1"/>
  <c r="M139" i="26"/>
  <c r="M151" i="26" s="1"/>
  <c r="M153" i="26" s="1"/>
  <c r="L139" i="26"/>
  <c r="L151" i="26" s="1"/>
  <c r="L153" i="26" s="1"/>
  <c r="K139" i="26"/>
  <c r="K151" i="26" s="1"/>
  <c r="K153" i="26" s="1"/>
  <c r="N139" i="26"/>
  <c r="N151" i="26" s="1"/>
  <c r="N153" i="26" s="1"/>
  <c r="I139" i="26"/>
  <c r="I151" i="26" s="1"/>
  <c r="I153" i="26" s="1"/>
  <c r="H139" i="26"/>
  <c r="H151" i="26" s="1"/>
  <c r="H153" i="26" s="1"/>
  <c r="G139" i="26"/>
  <c r="G151" i="26" s="1"/>
  <c r="G153" i="26" s="1"/>
  <c r="J139" i="26"/>
  <c r="J151" i="26" s="1"/>
  <c r="J153" i="26" s="1"/>
  <c r="B133" i="26"/>
  <c r="B110" i="26"/>
  <c r="B138" i="26"/>
  <c r="C89" i="21" l="1"/>
  <c r="E85" i="20"/>
  <c r="E81" i="20"/>
  <c r="N176" i="26"/>
  <c r="Q176" i="26"/>
  <c r="O176" i="26"/>
  <c r="P176" i="26"/>
  <c r="M176" i="26"/>
  <c r="B139" i="26"/>
  <c r="B151" i="26"/>
  <c r="C153" i="26"/>
  <c r="B153" i="26" s="1"/>
  <c r="B33" i="16" l="1"/>
  <c r="D33" i="16"/>
  <c r="C33" i="16"/>
  <c r="C43" i="16" s="1"/>
  <c r="B23" i="16"/>
  <c r="D23" i="16"/>
  <c r="B43" i="16" l="1"/>
  <c r="B44" i="16" s="1"/>
  <c r="B70" i="16" s="1"/>
  <c r="C63" i="26"/>
  <c r="C36" i="6" s="1"/>
  <c r="B26" i="26"/>
  <c r="B25" i="26"/>
  <c r="D53" i="26"/>
  <c r="D31" i="6" s="1"/>
  <c r="E53" i="26"/>
  <c r="E31" i="6" s="1"/>
  <c r="F53" i="26"/>
  <c r="F31" i="6" s="1"/>
  <c r="G53" i="26"/>
  <c r="G31" i="6" s="1"/>
  <c r="H53" i="26"/>
  <c r="H31" i="6" s="1"/>
  <c r="I53" i="26"/>
  <c r="I31" i="6" s="1"/>
  <c r="J53" i="26"/>
  <c r="J31" i="6" s="1"/>
  <c r="K53" i="26"/>
  <c r="K31" i="6" s="1"/>
  <c r="L53" i="26"/>
  <c r="L31" i="6" s="1"/>
  <c r="M53" i="26"/>
  <c r="M31" i="6" s="1"/>
  <c r="N53" i="26"/>
  <c r="N31" i="6" s="1"/>
  <c r="O53" i="26"/>
  <c r="O31" i="6" s="1"/>
  <c r="P53" i="26"/>
  <c r="P31" i="6" s="1"/>
  <c r="Q53" i="26"/>
  <c r="Q31" i="6" s="1"/>
  <c r="C53" i="26"/>
  <c r="C31" i="6" s="1"/>
  <c r="D27" i="26"/>
  <c r="D19" i="6" s="1"/>
  <c r="E27" i="26"/>
  <c r="E19" i="6" s="1"/>
  <c r="F27" i="26"/>
  <c r="F19" i="6" s="1"/>
  <c r="G27" i="26"/>
  <c r="G19" i="6" s="1"/>
  <c r="H27" i="26"/>
  <c r="H19" i="6" s="1"/>
  <c r="I27" i="26"/>
  <c r="I19" i="6" s="1"/>
  <c r="J27" i="26"/>
  <c r="J19" i="6" s="1"/>
  <c r="K27" i="26"/>
  <c r="K19" i="6" s="1"/>
  <c r="L27" i="26"/>
  <c r="L19" i="6" s="1"/>
  <c r="M27" i="26"/>
  <c r="M19" i="6" s="1"/>
  <c r="N27" i="26"/>
  <c r="N19" i="6" s="1"/>
  <c r="O27" i="26"/>
  <c r="O19" i="6" s="1"/>
  <c r="P27" i="26"/>
  <c r="P19" i="6" s="1"/>
  <c r="Q27" i="26"/>
  <c r="Q19" i="6" s="1"/>
  <c r="C27" i="26"/>
  <c r="C19" i="6" s="1"/>
  <c r="D57" i="26"/>
  <c r="E57" i="26"/>
  <c r="F57" i="26"/>
  <c r="G57" i="26"/>
  <c r="H57" i="26"/>
  <c r="I57" i="26"/>
  <c r="J57" i="26"/>
  <c r="K57" i="26"/>
  <c r="L57" i="26"/>
  <c r="M57" i="26"/>
  <c r="N57" i="26"/>
  <c r="O57" i="26"/>
  <c r="P57" i="26"/>
  <c r="Q57" i="26"/>
  <c r="C57" i="26"/>
  <c r="C62" i="26" s="1"/>
  <c r="D63" i="26"/>
  <c r="D36" i="6" s="1"/>
  <c r="E63" i="26"/>
  <c r="E36" i="6" s="1"/>
  <c r="F63" i="26"/>
  <c r="F36" i="6" s="1"/>
  <c r="G63" i="26"/>
  <c r="G36" i="6" s="1"/>
  <c r="H63" i="26"/>
  <c r="H36" i="6" s="1"/>
  <c r="I63" i="26"/>
  <c r="I36" i="6" s="1"/>
  <c r="J63" i="26"/>
  <c r="J36" i="6" s="1"/>
  <c r="K63" i="26"/>
  <c r="K36" i="6" s="1"/>
  <c r="L63" i="26"/>
  <c r="L36" i="6" s="1"/>
  <c r="M63" i="26"/>
  <c r="M36" i="6" s="1"/>
  <c r="N63" i="26"/>
  <c r="N36" i="6" s="1"/>
  <c r="O63" i="26"/>
  <c r="O36" i="6" s="1"/>
  <c r="P63" i="26"/>
  <c r="P36" i="6" s="1"/>
  <c r="Q63" i="26"/>
  <c r="Q36" i="6" s="1"/>
  <c r="D40" i="26"/>
  <c r="D26" i="6" s="1"/>
  <c r="E40" i="26"/>
  <c r="E26" i="6" s="1"/>
  <c r="F40" i="26"/>
  <c r="F26" i="6" s="1"/>
  <c r="G40" i="26"/>
  <c r="G26" i="6" s="1"/>
  <c r="H40" i="26"/>
  <c r="H26" i="6" s="1"/>
  <c r="I40" i="26"/>
  <c r="I26" i="6" s="1"/>
  <c r="J40" i="26"/>
  <c r="J26" i="6" s="1"/>
  <c r="K40" i="26"/>
  <c r="K26" i="6" s="1"/>
  <c r="L40" i="26"/>
  <c r="L26" i="6" s="1"/>
  <c r="M40" i="26"/>
  <c r="M26" i="6" s="1"/>
  <c r="N40" i="26"/>
  <c r="N26" i="6" s="1"/>
  <c r="O40" i="26"/>
  <c r="O26" i="6" s="1"/>
  <c r="P40" i="26"/>
  <c r="P26" i="6" s="1"/>
  <c r="Q40" i="26"/>
  <c r="Q26" i="6" s="1"/>
  <c r="C40" i="26"/>
  <c r="C26" i="6" s="1"/>
  <c r="D35" i="26"/>
  <c r="E35" i="26"/>
  <c r="F35" i="26"/>
  <c r="G35" i="26"/>
  <c r="H35" i="26"/>
  <c r="I35" i="26"/>
  <c r="J35" i="26"/>
  <c r="K35" i="26"/>
  <c r="L35" i="26"/>
  <c r="M35" i="26"/>
  <c r="N35" i="26"/>
  <c r="O35" i="26"/>
  <c r="P35" i="26"/>
  <c r="Q35" i="26"/>
  <c r="C35" i="26"/>
  <c r="Q47" i="26"/>
  <c r="Q29" i="6" s="1"/>
  <c r="P47" i="26"/>
  <c r="P29" i="6" s="1"/>
  <c r="O47" i="26"/>
  <c r="O29" i="6" s="1"/>
  <c r="N47" i="26"/>
  <c r="N29" i="6" s="1"/>
  <c r="M47" i="26"/>
  <c r="M29" i="6" s="1"/>
  <c r="L47" i="26"/>
  <c r="L29" i="6" s="1"/>
  <c r="K47" i="26"/>
  <c r="K29" i="6" s="1"/>
  <c r="J47" i="26"/>
  <c r="J29" i="6" s="1"/>
  <c r="I47" i="26"/>
  <c r="I29" i="6" s="1"/>
  <c r="H47" i="26"/>
  <c r="H29" i="6" s="1"/>
  <c r="G47" i="26"/>
  <c r="G29" i="6" s="1"/>
  <c r="F47" i="26"/>
  <c r="F29" i="6" s="1"/>
  <c r="E47" i="26"/>
  <c r="E29" i="6" s="1"/>
  <c r="D47" i="26"/>
  <c r="D29" i="6" s="1"/>
  <c r="C47" i="26"/>
  <c r="C29" i="6" s="1"/>
  <c r="D50" i="26"/>
  <c r="D30" i="6" s="1"/>
  <c r="E50" i="26"/>
  <c r="E30" i="6" s="1"/>
  <c r="F50" i="26"/>
  <c r="F30" i="6" s="1"/>
  <c r="G50" i="26"/>
  <c r="G30" i="6" s="1"/>
  <c r="H50" i="26"/>
  <c r="H30" i="6" s="1"/>
  <c r="I50" i="26"/>
  <c r="I30" i="6" s="1"/>
  <c r="J50" i="26"/>
  <c r="J30" i="6" s="1"/>
  <c r="K50" i="26"/>
  <c r="K30" i="6" s="1"/>
  <c r="L50" i="26"/>
  <c r="L30" i="6" s="1"/>
  <c r="M50" i="26"/>
  <c r="M30" i="6" s="1"/>
  <c r="N50" i="26"/>
  <c r="N30" i="6" s="1"/>
  <c r="O50" i="26"/>
  <c r="O30" i="6" s="1"/>
  <c r="P50" i="26"/>
  <c r="P30" i="6" s="1"/>
  <c r="Q50" i="26"/>
  <c r="Q30" i="6" s="1"/>
  <c r="C50" i="26"/>
  <c r="C30" i="6" s="1"/>
  <c r="D17" i="26"/>
  <c r="D11" i="6" s="1"/>
  <c r="E17" i="26"/>
  <c r="E11" i="6" s="1"/>
  <c r="F17" i="26"/>
  <c r="F11" i="6" s="1"/>
  <c r="G17" i="26"/>
  <c r="G11" i="6" s="1"/>
  <c r="H17" i="26"/>
  <c r="H11" i="6" s="1"/>
  <c r="I17" i="26"/>
  <c r="I11" i="6" s="1"/>
  <c r="J17" i="26"/>
  <c r="J11" i="6" s="1"/>
  <c r="K17" i="26"/>
  <c r="K11" i="6" s="1"/>
  <c r="L17" i="26"/>
  <c r="L11" i="6" s="1"/>
  <c r="M17" i="26"/>
  <c r="M11" i="6" s="1"/>
  <c r="N17" i="26"/>
  <c r="N11" i="6" s="1"/>
  <c r="O17" i="26"/>
  <c r="O11" i="6" s="1"/>
  <c r="P17" i="26"/>
  <c r="P11" i="6" s="1"/>
  <c r="Q17" i="26"/>
  <c r="Q11" i="6" s="1"/>
  <c r="C17" i="26"/>
  <c r="C11" i="6" s="1"/>
  <c r="D11" i="26"/>
  <c r="D9" i="6" s="1"/>
  <c r="E11" i="26"/>
  <c r="E9" i="6" s="1"/>
  <c r="F11" i="26"/>
  <c r="F9" i="6" s="1"/>
  <c r="G11" i="26"/>
  <c r="G9" i="6" s="1"/>
  <c r="H11" i="26"/>
  <c r="H9" i="6" s="1"/>
  <c r="I11" i="26"/>
  <c r="I9" i="6" s="1"/>
  <c r="J11" i="26"/>
  <c r="J9" i="6" s="1"/>
  <c r="K11" i="26"/>
  <c r="K9" i="6" s="1"/>
  <c r="L11" i="26"/>
  <c r="L9" i="6" s="1"/>
  <c r="M11" i="26"/>
  <c r="M9" i="6" s="1"/>
  <c r="N11" i="26"/>
  <c r="N9" i="6" s="1"/>
  <c r="O11" i="26"/>
  <c r="O9" i="6" s="1"/>
  <c r="P11" i="26"/>
  <c r="P9" i="6" s="1"/>
  <c r="Q11" i="26"/>
  <c r="Q9" i="6" s="1"/>
  <c r="C11" i="26"/>
  <c r="C9" i="6" s="1"/>
  <c r="D14" i="26"/>
  <c r="D10" i="6" s="1"/>
  <c r="E14" i="26"/>
  <c r="E10" i="6" s="1"/>
  <c r="F14" i="26"/>
  <c r="F10" i="6" s="1"/>
  <c r="G14" i="26"/>
  <c r="G10" i="6" s="1"/>
  <c r="H14" i="26"/>
  <c r="H10" i="6" s="1"/>
  <c r="I14" i="26"/>
  <c r="I10" i="6" s="1"/>
  <c r="J14" i="26"/>
  <c r="J10" i="6" s="1"/>
  <c r="K14" i="26"/>
  <c r="K10" i="6" s="1"/>
  <c r="L14" i="26"/>
  <c r="L10" i="6" s="1"/>
  <c r="M14" i="26"/>
  <c r="M10" i="6" s="1"/>
  <c r="N14" i="26"/>
  <c r="N10" i="6" s="1"/>
  <c r="O14" i="26"/>
  <c r="O10" i="6" s="1"/>
  <c r="P14" i="26"/>
  <c r="P10" i="6" s="1"/>
  <c r="Q14" i="26"/>
  <c r="Q10" i="6" s="1"/>
  <c r="C14" i="26"/>
  <c r="C10" i="6" s="1"/>
  <c r="D8" i="26"/>
  <c r="E8" i="26"/>
  <c r="F8" i="26"/>
  <c r="G8" i="26"/>
  <c r="H8" i="26"/>
  <c r="I8" i="26"/>
  <c r="J8" i="26"/>
  <c r="K8" i="26"/>
  <c r="L8" i="26"/>
  <c r="M8" i="26"/>
  <c r="N8" i="26"/>
  <c r="O8" i="26"/>
  <c r="P8" i="26"/>
  <c r="Q8" i="26"/>
  <c r="C8" i="26"/>
  <c r="D54" i="6"/>
  <c r="E54" i="6"/>
  <c r="F54" i="6"/>
  <c r="D55" i="6"/>
  <c r="E55" i="6"/>
  <c r="F55" i="6"/>
  <c r="G55" i="6"/>
  <c r="C54" i="6"/>
  <c r="C55" i="6"/>
  <c r="A58" i="6"/>
  <c r="A55" i="6"/>
  <c r="A56" i="6"/>
  <c r="A54" i="6"/>
  <c r="A53" i="6"/>
  <c r="B75" i="26"/>
  <c r="B71" i="26"/>
  <c r="B69" i="26"/>
  <c r="B68" i="26"/>
  <c r="B66" i="26"/>
  <c r="B43" i="26"/>
  <c r="B30" i="26"/>
  <c r="E5" i="7"/>
  <c r="L25" i="6" l="1"/>
  <c r="L56" i="26"/>
  <c r="P33" i="6"/>
  <c r="P34" i="6"/>
  <c r="L33" i="6"/>
  <c r="L34" i="6"/>
  <c r="L35" i="6" s="1"/>
  <c r="H33" i="6"/>
  <c r="D33" i="6"/>
  <c r="O25" i="6"/>
  <c r="O32" i="6" s="1"/>
  <c r="O56" i="26"/>
  <c r="K25" i="6"/>
  <c r="K56" i="26"/>
  <c r="G25" i="6"/>
  <c r="G32" i="6" s="1"/>
  <c r="G56" i="26"/>
  <c r="P25" i="6"/>
  <c r="P56" i="26"/>
  <c r="H25" i="6"/>
  <c r="H32" i="6" s="1"/>
  <c r="H56" i="26"/>
  <c r="D25" i="6"/>
  <c r="D56" i="26"/>
  <c r="C56" i="26"/>
  <c r="N25" i="6"/>
  <c r="N32" i="6" s="1"/>
  <c r="N56" i="26"/>
  <c r="J25" i="6"/>
  <c r="J32" i="6" s="1"/>
  <c r="J56" i="26"/>
  <c r="F25" i="6"/>
  <c r="F32" i="6" s="1"/>
  <c r="F56" i="26"/>
  <c r="C33" i="6"/>
  <c r="C34" i="6"/>
  <c r="Q25" i="6"/>
  <c r="Q56" i="26"/>
  <c r="M25" i="6"/>
  <c r="M32" i="6" s="1"/>
  <c r="M56" i="26"/>
  <c r="I25" i="6"/>
  <c r="I32" i="6" s="1"/>
  <c r="I56" i="26"/>
  <c r="E25" i="6"/>
  <c r="E56" i="26"/>
  <c r="M33" i="6"/>
  <c r="I33" i="6"/>
  <c r="I34" i="6"/>
  <c r="E33" i="6"/>
  <c r="O8" i="6"/>
  <c r="O23" i="6" s="1"/>
  <c r="O33" i="26"/>
  <c r="G8" i="6"/>
  <c r="G23" i="6" s="1"/>
  <c r="G33" i="26"/>
  <c r="Q8" i="6"/>
  <c r="Q23" i="6" s="1"/>
  <c r="Q33" i="26"/>
  <c r="M8" i="6"/>
  <c r="M23" i="6" s="1"/>
  <c r="M33" i="26"/>
  <c r="I8" i="6"/>
  <c r="I23" i="6" s="1"/>
  <c r="I33" i="26"/>
  <c r="E8" i="6"/>
  <c r="E23" i="6" s="1"/>
  <c r="E33" i="26"/>
  <c r="P8" i="6"/>
  <c r="P23" i="6" s="1"/>
  <c r="P33" i="26"/>
  <c r="L8" i="6"/>
  <c r="L23" i="6" s="1"/>
  <c r="L33" i="26"/>
  <c r="H8" i="6"/>
  <c r="H23" i="6" s="1"/>
  <c r="H33" i="26"/>
  <c r="D8" i="6"/>
  <c r="D23" i="6" s="1"/>
  <c r="D33" i="26"/>
  <c r="K8" i="6"/>
  <c r="K23" i="6" s="1"/>
  <c r="K33" i="26"/>
  <c r="C8" i="6"/>
  <c r="C23" i="6" s="1"/>
  <c r="C33" i="26"/>
  <c r="N8" i="6"/>
  <c r="N23" i="6" s="1"/>
  <c r="N33" i="26"/>
  <c r="J8" i="6"/>
  <c r="J23" i="6" s="1"/>
  <c r="J33" i="26"/>
  <c r="F8" i="6"/>
  <c r="F23" i="6" s="1"/>
  <c r="F33" i="26"/>
  <c r="C25" i="6"/>
  <c r="C32" i="6" s="1"/>
  <c r="N34" i="6"/>
  <c r="N33" i="6"/>
  <c r="J34" i="6"/>
  <c r="J33" i="6"/>
  <c r="F34" i="6"/>
  <c r="F33" i="6"/>
  <c r="K33" i="6"/>
  <c r="Q32" i="6"/>
  <c r="E32" i="6"/>
  <c r="Q34" i="6"/>
  <c r="Q33" i="6"/>
  <c r="O33" i="6"/>
  <c r="G33" i="6"/>
  <c r="P32" i="6"/>
  <c r="L32" i="6"/>
  <c r="D32" i="6"/>
  <c r="K32" i="6"/>
  <c r="B17" i="6"/>
  <c r="D34" i="6"/>
  <c r="D35" i="6" s="1"/>
  <c r="M34" i="6"/>
  <c r="E34" i="6"/>
  <c r="E35" i="6" s="1"/>
  <c r="H34" i="6"/>
  <c r="B27" i="26"/>
  <c r="B38" i="6"/>
  <c r="B44" i="6"/>
  <c r="B43" i="6"/>
  <c r="B41" i="6"/>
  <c r="B40" i="6"/>
  <c r="B39" i="6"/>
  <c r="B37" i="6"/>
  <c r="B36" i="6"/>
  <c r="B31" i="6"/>
  <c r="B29" i="6"/>
  <c r="B27" i="6"/>
  <c r="B42" i="6"/>
  <c r="B30" i="6"/>
  <c r="B19" i="6"/>
  <c r="B10" i="6"/>
  <c r="B14" i="6"/>
  <c r="B13" i="6"/>
  <c r="B12" i="6"/>
  <c r="B16" i="6"/>
  <c r="B22" i="6"/>
  <c r="B20" i="6"/>
  <c r="B18" i="6"/>
  <c r="B15" i="6"/>
  <c r="B11" i="6"/>
  <c r="B9" i="6"/>
  <c r="B55" i="6"/>
  <c r="B17" i="26"/>
  <c r="B63" i="26"/>
  <c r="B50" i="26"/>
  <c r="B47" i="26"/>
  <c r="B57" i="26"/>
  <c r="B40" i="26"/>
  <c r="B35" i="26"/>
  <c r="B53" i="26"/>
  <c r="B8" i="26"/>
  <c r="B22" i="26"/>
  <c r="B24" i="26"/>
  <c r="B21" i="26"/>
  <c r="B20" i="26"/>
  <c r="B14" i="26"/>
  <c r="B11" i="26"/>
  <c r="B23" i="26"/>
  <c r="E6" i="7"/>
  <c r="D92" i="19"/>
  <c r="E92" i="19"/>
  <c r="C92" i="19"/>
  <c r="D78" i="19"/>
  <c r="E78" i="19"/>
  <c r="C21" i="7" s="1"/>
  <c r="D21" i="7" s="1"/>
  <c r="D79" i="19"/>
  <c r="E79" i="19"/>
  <c r="C22" i="7" s="1"/>
  <c r="D22" i="7" s="1"/>
  <c r="C79" i="19"/>
  <c r="C78" i="19"/>
  <c r="D76" i="19"/>
  <c r="E76" i="19"/>
  <c r="C76" i="19"/>
  <c r="J6" i="12" l="1"/>
  <c r="K5" i="13"/>
  <c r="D5" i="13"/>
  <c r="C6" i="12"/>
  <c r="E18" i="14"/>
  <c r="B23" i="6"/>
  <c r="E5" i="13"/>
  <c r="D6" i="12"/>
  <c r="M5" i="13"/>
  <c r="L6" i="12"/>
  <c r="E6" i="12"/>
  <c r="F5" i="13"/>
  <c r="M6" i="12"/>
  <c r="N5" i="13"/>
  <c r="H5" i="13"/>
  <c r="G6" i="12"/>
  <c r="F6" i="12"/>
  <c r="G5" i="13"/>
  <c r="N6" i="12"/>
  <c r="O5" i="13"/>
  <c r="L5" i="13"/>
  <c r="K6" i="12"/>
  <c r="I5" i="13"/>
  <c r="H6" i="12"/>
  <c r="Q5" i="13"/>
  <c r="P6" i="12"/>
  <c r="I6" i="12"/>
  <c r="J5" i="13"/>
  <c r="Q6" i="12"/>
  <c r="R5" i="13"/>
  <c r="P5" i="13"/>
  <c r="O6" i="12"/>
  <c r="H35" i="6"/>
  <c r="P35" i="6"/>
  <c r="L62" i="26"/>
  <c r="L74" i="26" s="1"/>
  <c r="L76" i="26" s="1"/>
  <c r="I35" i="6"/>
  <c r="C35" i="6"/>
  <c r="C45" i="6" s="1"/>
  <c r="M35" i="6"/>
  <c r="B61" i="26"/>
  <c r="J62" i="26"/>
  <c r="J74" i="26" s="1"/>
  <c r="J76" i="26" s="1"/>
  <c r="F62" i="26"/>
  <c r="F74" i="26" s="1"/>
  <c r="F76" i="26" s="1"/>
  <c r="F35" i="6"/>
  <c r="F45" i="6" s="1"/>
  <c r="N35" i="6"/>
  <c r="N45" i="6" s="1"/>
  <c r="Q62" i="26"/>
  <c r="Q74" i="26" s="1"/>
  <c r="Q76" i="26" s="1"/>
  <c r="K62" i="26"/>
  <c r="K74" i="26" s="1"/>
  <c r="K76" i="26" s="1"/>
  <c r="K34" i="6"/>
  <c r="K35" i="6" s="1"/>
  <c r="K45" i="6" s="1"/>
  <c r="J35" i="6"/>
  <c r="J45" i="6" s="1"/>
  <c r="C74" i="26"/>
  <c r="C76" i="26" s="1"/>
  <c r="G62" i="26"/>
  <c r="G74" i="26" s="1"/>
  <c r="G76" i="26" s="1"/>
  <c r="G34" i="6"/>
  <c r="G35" i="6" s="1"/>
  <c r="G45" i="6" s="1"/>
  <c r="N62" i="26"/>
  <c r="N74" i="26" s="1"/>
  <c r="N76" i="26" s="1"/>
  <c r="O62" i="26"/>
  <c r="O74" i="26" s="1"/>
  <c r="O76" i="26" s="1"/>
  <c r="O34" i="6"/>
  <c r="O35" i="6" s="1"/>
  <c r="O45" i="6" s="1"/>
  <c r="Q35" i="6"/>
  <c r="Q45" i="6" s="1"/>
  <c r="D62" i="26"/>
  <c r="D74" i="26" s="1"/>
  <c r="D76" i="26" s="1"/>
  <c r="B25" i="6"/>
  <c r="I62" i="26"/>
  <c r="B33" i="6"/>
  <c r="B26" i="6"/>
  <c r="H62" i="26"/>
  <c r="P62" i="26"/>
  <c r="E62" i="26"/>
  <c r="B56" i="26"/>
  <c r="L45" i="6"/>
  <c r="M62" i="26"/>
  <c r="B8" i="6"/>
  <c r="B33" i="26"/>
  <c r="L9" i="12" l="1"/>
  <c r="N19" i="14"/>
  <c r="M6" i="13"/>
  <c r="J9" i="12"/>
  <c r="L19" i="14"/>
  <c r="K6" i="13"/>
  <c r="N9" i="12"/>
  <c r="P19" i="14"/>
  <c r="O6" i="13"/>
  <c r="Q9" i="12"/>
  <c r="S19" i="14"/>
  <c r="R6" i="13"/>
  <c r="G9" i="12"/>
  <c r="H6" i="13"/>
  <c r="I19" i="14"/>
  <c r="K9" i="12"/>
  <c r="L6" i="13"/>
  <c r="M19" i="14"/>
  <c r="F9" i="12"/>
  <c r="H19" i="14"/>
  <c r="G6" i="13"/>
  <c r="O9" i="12"/>
  <c r="P6" i="13"/>
  <c r="Q19" i="14"/>
  <c r="E19" i="14"/>
  <c r="E21" i="14" s="1"/>
  <c r="D6" i="13"/>
  <c r="C47" i="6"/>
  <c r="D45" i="6"/>
  <c r="I45" i="6"/>
  <c r="I74" i="26"/>
  <c r="I76" i="26" s="1"/>
  <c r="B34" i="6"/>
  <c r="E45" i="6"/>
  <c r="E74" i="26"/>
  <c r="E76" i="26" s="1"/>
  <c r="B32" i="6"/>
  <c r="C9" i="12"/>
  <c r="P45" i="6"/>
  <c r="H45" i="6"/>
  <c r="B62" i="26"/>
  <c r="M45" i="6"/>
  <c r="P74" i="26"/>
  <c r="P76" i="26" s="1"/>
  <c r="B35" i="6"/>
  <c r="H74" i="26"/>
  <c r="H76" i="26" s="1"/>
  <c r="M74" i="26"/>
  <c r="M76" i="26" s="1"/>
  <c r="F13" i="14"/>
  <c r="G13" i="14"/>
  <c r="H13" i="14"/>
  <c r="I13" i="14"/>
  <c r="E13" i="14"/>
  <c r="B70" i="21"/>
  <c r="C93" i="21"/>
  <c r="J45" i="20"/>
  <c r="G45" i="20"/>
  <c r="J42" i="20"/>
  <c r="G42" i="20"/>
  <c r="K38" i="20"/>
  <c r="C37" i="21" s="1"/>
  <c r="J35" i="20"/>
  <c r="G35" i="20"/>
  <c r="J34" i="20"/>
  <c r="G34" i="20"/>
  <c r="J33" i="20"/>
  <c r="G33" i="20"/>
  <c r="J32" i="20"/>
  <c r="G32" i="20"/>
  <c r="J31" i="20"/>
  <c r="G31" i="20"/>
  <c r="J30" i="20"/>
  <c r="G30" i="20"/>
  <c r="J29" i="20"/>
  <c r="G29" i="20"/>
  <c r="J28" i="20"/>
  <c r="G28" i="20"/>
  <c r="J25" i="20"/>
  <c r="G25" i="20"/>
  <c r="J24" i="20"/>
  <c r="G24" i="20"/>
  <c r="J23" i="20"/>
  <c r="G23" i="20"/>
  <c r="J22" i="20"/>
  <c r="G22" i="20"/>
  <c r="J21" i="20"/>
  <c r="G21" i="20"/>
  <c r="J20" i="20"/>
  <c r="G20" i="20"/>
  <c r="J19" i="20"/>
  <c r="G19" i="20"/>
  <c r="J18" i="20"/>
  <c r="G18" i="20"/>
  <c r="J15" i="20"/>
  <c r="G15" i="20"/>
  <c r="J12" i="20"/>
  <c r="G12" i="20"/>
  <c r="J11" i="20"/>
  <c r="G11" i="20"/>
  <c r="J10" i="20"/>
  <c r="G10" i="20"/>
  <c r="P9" i="12" l="1"/>
  <c r="R19" i="14"/>
  <c r="Q6" i="13"/>
  <c r="E9" i="12"/>
  <c r="G19" i="14"/>
  <c r="F6" i="13"/>
  <c r="D9" i="12"/>
  <c r="F19" i="14"/>
  <c r="E6" i="13"/>
  <c r="M9" i="12"/>
  <c r="O19" i="14"/>
  <c r="N6" i="13"/>
  <c r="H9" i="12"/>
  <c r="J19" i="14"/>
  <c r="I6" i="13"/>
  <c r="I9" i="12"/>
  <c r="K19" i="14"/>
  <c r="J6" i="13"/>
  <c r="G160" i="26"/>
  <c r="B160" i="26" s="1"/>
  <c r="G54" i="6"/>
  <c r="B54" i="6" s="1"/>
  <c r="B76" i="26"/>
  <c r="B74" i="26"/>
  <c r="K33" i="20"/>
  <c r="C32" i="21" s="1"/>
  <c r="K35" i="20"/>
  <c r="C34" i="21" s="1"/>
  <c r="K15" i="20"/>
  <c r="C14" i="21" s="1"/>
  <c r="K20" i="20"/>
  <c r="C19" i="21" s="1"/>
  <c r="K24" i="20"/>
  <c r="C23" i="21" s="1"/>
  <c r="K19" i="20"/>
  <c r="C18" i="21" s="1"/>
  <c r="K23" i="20"/>
  <c r="C22" i="21" s="1"/>
  <c r="K39" i="20"/>
  <c r="C38" i="21" s="1"/>
  <c r="K11" i="20"/>
  <c r="C10" i="21" s="1"/>
  <c r="K31" i="20"/>
  <c r="C30" i="21" s="1"/>
  <c r="K12" i="20"/>
  <c r="C11" i="21" s="1"/>
  <c r="K25" i="20"/>
  <c r="C24" i="21" s="1"/>
  <c r="K28" i="20"/>
  <c r="C27" i="21" s="1"/>
  <c r="K32" i="20"/>
  <c r="C31" i="21" s="1"/>
  <c r="K45" i="20"/>
  <c r="C44" i="21" s="1"/>
  <c r="K18" i="20"/>
  <c r="C17" i="21" s="1"/>
  <c r="K10" i="20"/>
  <c r="C9" i="21" s="1"/>
  <c r="K22" i="20"/>
  <c r="C21" i="21" s="1"/>
  <c r="K30" i="20"/>
  <c r="C29" i="21" s="1"/>
  <c r="K21" i="20"/>
  <c r="C20" i="21" s="1"/>
  <c r="K29" i="20"/>
  <c r="C28" i="21" s="1"/>
  <c r="K34" i="20"/>
  <c r="C33" i="21" s="1"/>
  <c r="K42" i="20"/>
  <c r="C41" i="21" s="1"/>
  <c r="E74" i="19"/>
  <c r="C74" i="19"/>
  <c r="D87" i="19"/>
  <c r="E87" i="19"/>
  <c r="C29" i="7" s="1"/>
  <c r="D29" i="7" s="1"/>
  <c r="C87" i="19"/>
  <c r="F12" i="14" l="1"/>
  <c r="H12" i="14"/>
  <c r="G12" i="14"/>
  <c r="I12" i="14"/>
  <c r="C35" i="21"/>
  <c r="C25" i="21"/>
  <c r="C42" i="21"/>
  <c r="C15" i="21"/>
  <c r="B46" i="6"/>
  <c r="B21" i="6"/>
  <c r="C101" i="19"/>
  <c r="D101" i="19"/>
  <c r="E101" i="19"/>
  <c r="C102" i="19"/>
  <c r="D102" i="19"/>
  <c r="E102" i="19"/>
  <c r="C103" i="19"/>
  <c r="D103" i="19"/>
  <c r="E103" i="19"/>
  <c r="C104" i="19"/>
  <c r="D104" i="19"/>
  <c r="E104" i="19"/>
  <c r="D100" i="19"/>
  <c r="E100" i="19"/>
  <c r="C100" i="19"/>
  <c r="D95" i="19"/>
  <c r="E95" i="19"/>
  <c r="D96" i="19"/>
  <c r="E96" i="19"/>
  <c r="D97" i="19"/>
  <c r="E97" i="19"/>
  <c r="D98" i="19"/>
  <c r="E98" i="19"/>
  <c r="C96" i="19"/>
  <c r="C97" i="19"/>
  <c r="C98" i="19"/>
  <c r="C95" i="19"/>
  <c r="D86" i="19"/>
  <c r="E86" i="19"/>
  <c r="C28" i="7" s="1"/>
  <c r="D28" i="7" s="1"/>
  <c r="D89" i="19"/>
  <c r="E89" i="19"/>
  <c r="C30" i="7" s="1"/>
  <c r="D30" i="7" s="1"/>
  <c r="D90" i="19"/>
  <c r="E90" i="19"/>
  <c r="C31" i="7" s="1"/>
  <c r="D31" i="7" s="1"/>
  <c r="D91" i="19"/>
  <c r="E91" i="19"/>
  <c r="C32" i="7" s="1"/>
  <c r="D32" i="7" s="1"/>
  <c r="C91" i="19"/>
  <c r="C90" i="19"/>
  <c r="C89" i="19"/>
  <c r="C86" i="19"/>
  <c r="D71" i="19"/>
  <c r="E71" i="19"/>
  <c r="C15" i="7" s="1"/>
  <c r="D15" i="7" s="1"/>
  <c r="D72" i="19"/>
  <c r="E72" i="19"/>
  <c r="C16" i="7" s="1"/>
  <c r="D16" i="7" s="1"/>
  <c r="D73" i="19"/>
  <c r="E73" i="19"/>
  <c r="C17" i="7" s="1"/>
  <c r="D17" i="7" s="1"/>
  <c r="C18" i="7"/>
  <c r="D18" i="7" s="1"/>
  <c r="D75" i="19"/>
  <c r="E75" i="19"/>
  <c r="C19" i="7" s="1"/>
  <c r="D19" i="7" s="1"/>
  <c r="D77" i="19"/>
  <c r="E77" i="19"/>
  <c r="C20" i="7" s="1"/>
  <c r="D20" i="7" s="1"/>
  <c r="D80" i="19"/>
  <c r="E80" i="19"/>
  <c r="C23" i="7" s="1"/>
  <c r="D23" i="7" s="1"/>
  <c r="D81" i="19"/>
  <c r="C24" i="7"/>
  <c r="D24" i="7" s="1"/>
  <c r="C81" i="19"/>
  <c r="C80" i="19"/>
  <c r="C77" i="19"/>
  <c r="C75" i="19"/>
  <c r="C73" i="19"/>
  <c r="C72" i="19"/>
  <c r="C71" i="19"/>
  <c r="AG74" i="25"/>
  <c r="AG75" i="25" s="1"/>
  <c r="AF74" i="25"/>
  <c r="AF75" i="25" s="1"/>
  <c r="AE74" i="25"/>
  <c r="AE75" i="25" s="1"/>
  <c r="AD74" i="25"/>
  <c r="AD75" i="25" s="1"/>
  <c r="AC74" i="25"/>
  <c r="AC75" i="25" s="1"/>
  <c r="AB74" i="25"/>
  <c r="AB75" i="25" s="1"/>
  <c r="AA74" i="25"/>
  <c r="AA75" i="25" s="1"/>
  <c r="Z74" i="25"/>
  <c r="Z75" i="25" s="1"/>
  <c r="Y74" i="25"/>
  <c r="Y75" i="25" s="1"/>
  <c r="X74" i="25"/>
  <c r="X75" i="25" s="1"/>
  <c r="S74" i="25"/>
  <c r="S75" i="25" s="1"/>
  <c r="R74" i="25"/>
  <c r="R75" i="25" s="1"/>
  <c r="Q74" i="25"/>
  <c r="Q75" i="25" s="1"/>
  <c r="P74" i="25"/>
  <c r="P75" i="25" s="1"/>
  <c r="O74" i="25"/>
  <c r="O75" i="25" s="1"/>
  <c r="N74" i="25"/>
  <c r="N75" i="25" s="1"/>
  <c r="M74" i="25"/>
  <c r="M75" i="25" s="1"/>
  <c r="L74" i="25"/>
  <c r="K74" i="25"/>
  <c r="K75" i="25" s="1"/>
  <c r="J74" i="25"/>
  <c r="J75" i="25" s="1"/>
  <c r="I74" i="25"/>
  <c r="H74" i="25"/>
  <c r="H75" i="25" s="1"/>
  <c r="G74" i="25"/>
  <c r="G75" i="25" s="1"/>
  <c r="F74" i="25"/>
  <c r="F75" i="25" s="1"/>
  <c r="E74" i="25"/>
  <c r="E75" i="25" s="1"/>
  <c r="D74" i="25"/>
  <c r="C74" i="25"/>
  <c r="C75" i="25" s="1"/>
  <c r="W73" i="25"/>
  <c r="V73" i="25"/>
  <c r="U73" i="25"/>
  <c r="T73" i="25"/>
  <c r="W72" i="25"/>
  <c r="V72" i="25"/>
  <c r="U72" i="25"/>
  <c r="T72" i="25"/>
  <c r="AG68" i="25"/>
  <c r="AF68" i="25"/>
  <c r="AE68" i="25"/>
  <c r="AD68" i="25"/>
  <c r="AC68" i="25"/>
  <c r="AB68" i="25"/>
  <c r="AA68" i="25"/>
  <c r="Z68" i="25"/>
  <c r="Y68" i="25"/>
  <c r="X68" i="25"/>
  <c r="S68" i="25"/>
  <c r="R68" i="25"/>
  <c r="Q68" i="25"/>
  <c r="P68" i="25"/>
  <c r="W68" i="25" s="1"/>
  <c r="O68" i="25"/>
  <c r="N68" i="25"/>
  <c r="M68" i="25"/>
  <c r="L68" i="25"/>
  <c r="V68" i="25" s="1"/>
  <c r="K68" i="25"/>
  <c r="J68" i="25"/>
  <c r="I68" i="25"/>
  <c r="H68" i="25"/>
  <c r="U68" i="25" s="1"/>
  <c r="G68" i="25"/>
  <c r="F68" i="25"/>
  <c r="E68" i="25"/>
  <c r="D68" i="25"/>
  <c r="T68" i="25" s="1"/>
  <c r="C68" i="25"/>
  <c r="AG67" i="25"/>
  <c r="AF67" i="25"/>
  <c r="AE67" i="25"/>
  <c r="AD67" i="25"/>
  <c r="AC67" i="25"/>
  <c r="AB67" i="25"/>
  <c r="AA67" i="25"/>
  <c r="Z67" i="25"/>
  <c r="Y67" i="25"/>
  <c r="X67" i="25"/>
  <c r="S67" i="25"/>
  <c r="R67" i="25"/>
  <c r="Q67" i="25"/>
  <c r="P67" i="25"/>
  <c r="O67" i="25"/>
  <c r="N67" i="25"/>
  <c r="M67" i="25"/>
  <c r="L67" i="25"/>
  <c r="K67" i="25"/>
  <c r="J67" i="25"/>
  <c r="I67" i="25"/>
  <c r="H67" i="25"/>
  <c r="G67" i="25"/>
  <c r="F67" i="25"/>
  <c r="E67" i="25"/>
  <c r="D67" i="25"/>
  <c r="C67" i="25"/>
  <c r="AG66" i="25"/>
  <c r="AF66" i="25"/>
  <c r="AE66" i="25"/>
  <c r="AD66" i="25"/>
  <c r="AC66" i="25"/>
  <c r="AB66" i="25"/>
  <c r="AA66" i="25"/>
  <c r="Z66" i="25"/>
  <c r="Y66" i="25"/>
  <c r="X66" i="25"/>
  <c r="S66" i="25"/>
  <c r="R66" i="25"/>
  <c r="Q66" i="25"/>
  <c r="P66" i="25"/>
  <c r="W66" i="25" s="1"/>
  <c r="O66" i="25"/>
  <c r="N66" i="25"/>
  <c r="M66" i="25"/>
  <c r="L66" i="25"/>
  <c r="K66" i="25"/>
  <c r="J66" i="25"/>
  <c r="I66" i="25"/>
  <c r="H66" i="25"/>
  <c r="G66" i="25"/>
  <c r="F66" i="25"/>
  <c r="E66" i="25"/>
  <c r="D66" i="25"/>
  <c r="C66" i="25"/>
  <c r="AG65" i="25"/>
  <c r="AF65" i="25"/>
  <c r="AE65" i="25"/>
  <c r="AD65" i="25"/>
  <c r="AC65" i="25"/>
  <c r="AB65" i="25"/>
  <c r="AA65" i="25"/>
  <c r="Z65" i="25"/>
  <c r="Y65" i="25"/>
  <c r="X65" i="25"/>
  <c r="S65" i="25"/>
  <c r="R65" i="25"/>
  <c r="Q65" i="25"/>
  <c r="P65" i="25"/>
  <c r="O65" i="25"/>
  <c r="N65" i="25"/>
  <c r="M65" i="25"/>
  <c r="L65" i="25"/>
  <c r="K65" i="25"/>
  <c r="J65" i="25"/>
  <c r="I65" i="25"/>
  <c r="H65" i="25"/>
  <c r="G65" i="25"/>
  <c r="F65" i="25"/>
  <c r="E65" i="25"/>
  <c r="D65" i="25"/>
  <c r="C65" i="25"/>
  <c r="AG64" i="25"/>
  <c r="AF64" i="25"/>
  <c r="AE64" i="25"/>
  <c r="AD64" i="25"/>
  <c r="AC64" i="25"/>
  <c r="AB64" i="25"/>
  <c r="AA64" i="25"/>
  <c r="Z64" i="25"/>
  <c r="Y64" i="25"/>
  <c r="X64" i="25"/>
  <c r="S64" i="25"/>
  <c r="R64" i="25"/>
  <c r="Q64" i="25"/>
  <c r="P64" i="25"/>
  <c r="O64" i="25"/>
  <c r="N64" i="25"/>
  <c r="M64" i="25"/>
  <c r="L64" i="25"/>
  <c r="V64" i="25" s="1"/>
  <c r="K64" i="25"/>
  <c r="J64" i="25"/>
  <c r="I64" i="25"/>
  <c r="H64" i="25"/>
  <c r="G64" i="25"/>
  <c r="F64" i="25"/>
  <c r="E64" i="25"/>
  <c r="D64" i="25"/>
  <c r="T64" i="25" s="1"/>
  <c r="C64" i="25"/>
  <c r="AG61" i="25"/>
  <c r="AF61" i="25"/>
  <c r="AE61" i="25"/>
  <c r="AD61" i="25"/>
  <c r="AC61" i="25"/>
  <c r="AB61" i="25"/>
  <c r="AA61" i="25"/>
  <c r="Z61" i="25"/>
  <c r="Y61" i="25"/>
  <c r="X61" i="25"/>
  <c r="S61" i="25"/>
  <c r="R61" i="25"/>
  <c r="Q61" i="25"/>
  <c r="P61" i="25"/>
  <c r="O61" i="25"/>
  <c r="N61" i="25"/>
  <c r="M61" i="25"/>
  <c r="L61" i="25"/>
  <c r="K61" i="25"/>
  <c r="J61" i="25"/>
  <c r="I61" i="25"/>
  <c r="H61" i="25"/>
  <c r="G61" i="25"/>
  <c r="F61" i="25"/>
  <c r="E61" i="25"/>
  <c r="D61" i="25"/>
  <c r="C61" i="25"/>
  <c r="AG59" i="25"/>
  <c r="AF59" i="25"/>
  <c r="AE59" i="25"/>
  <c r="AD59" i="25"/>
  <c r="AC59" i="25"/>
  <c r="AB59" i="25"/>
  <c r="AA59" i="25"/>
  <c r="Z59" i="25"/>
  <c r="Y59" i="25"/>
  <c r="X59" i="25"/>
  <c r="S59" i="25"/>
  <c r="R59" i="25"/>
  <c r="Q59" i="25"/>
  <c r="P59" i="25"/>
  <c r="O59" i="25"/>
  <c r="N59" i="25"/>
  <c r="M59" i="25"/>
  <c r="L59" i="25"/>
  <c r="K59" i="25"/>
  <c r="J59" i="25"/>
  <c r="I59" i="25"/>
  <c r="H59" i="25"/>
  <c r="G59" i="25"/>
  <c r="F59" i="25"/>
  <c r="E59" i="25"/>
  <c r="D59" i="25"/>
  <c r="C59" i="25"/>
  <c r="AG58" i="25"/>
  <c r="AF58" i="25"/>
  <c r="AE58" i="25"/>
  <c r="AD58" i="25"/>
  <c r="AC58" i="25"/>
  <c r="AB58" i="25"/>
  <c r="AA58" i="25"/>
  <c r="Z58" i="25"/>
  <c r="Y58" i="25"/>
  <c r="X58" i="25"/>
  <c r="S58" i="25"/>
  <c r="R58" i="25"/>
  <c r="Q58" i="25"/>
  <c r="P58" i="25"/>
  <c r="O58" i="25"/>
  <c r="N58" i="25"/>
  <c r="M58" i="25"/>
  <c r="L58" i="25"/>
  <c r="K58" i="25"/>
  <c r="J58" i="25"/>
  <c r="I58" i="25"/>
  <c r="H58" i="25"/>
  <c r="G58" i="25"/>
  <c r="F58" i="25"/>
  <c r="E58" i="25"/>
  <c r="D58" i="25"/>
  <c r="C58" i="25"/>
  <c r="AG57" i="25"/>
  <c r="AF57" i="25"/>
  <c r="AE57" i="25"/>
  <c r="AD57" i="25"/>
  <c r="AC57" i="25"/>
  <c r="AB57" i="25"/>
  <c r="AA57" i="25"/>
  <c r="Z57" i="25"/>
  <c r="Y57" i="25"/>
  <c r="X57" i="25"/>
  <c r="S57" i="25"/>
  <c r="R57" i="25"/>
  <c r="Q57" i="25"/>
  <c r="P57" i="25"/>
  <c r="O57" i="25"/>
  <c r="N57" i="25"/>
  <c r="M57" i="25"/>
  <c r="L57" i="25"/>
  <c r="K57" i="25"/>
  <c r="J57" i="25"/>
  <c r="I57" i="25"/>
  <c r="H57" i="25"/>
  <c r="G57" i="25"/>
  <c r="F57" i="25"/>
  <c r="E57" i="25"/>
  <c r="D57" i="25"/>
  <c r="C57" i="25"/>
  <c r="AG56" i="25"/>
  <c r="AF56" i="25"/>
  <c r="AE56" i="25"/>
  <c r="AD56" i="25"/>
  <c r="AC56" i="25"/>
  <c r="AB56" i="25"/>
  <c r="AA56" i="25"/>
  <c r="Z56" i="25"/>
  <c r="Y56" i="25"/>
  <c r="X56" i="25"/>
  <c r="S56" i="25"/>
  <c r="R56" i="25"/>
  <c r="Q56" i="25"/>
  <c r="P56" i="25"/>
  <c r="O56" i="25"/>
  <c r="N56" i="25"/>
  <c r="M56" i="25"/>
  <c r="L56" i="25"/>
  <c r="K56" i="25"/>
  <c r="J56" i="25"/>
  <c r="I56" i="25"/>
  <c r="H56" i="25"/>
  <c r="G56" i="25"/>
  <c r="F56" i="25"/>
  <c r="E56" i="25"/>
  <c r="D56" i="25"/>
  <c r="C56" i="25"/>
  <c r="AG55" i="25"/>
  <c r="AF55" i="25"/>
  <c r="AE55" i="25"/>
  <c r="AD55" i="25"/>
  <c r="AC55" i="25"/>
  <c r="AB55" i="25"/>
  <c r="AA55" i="25"/>
  <c r="Z55" i="25"/>
  <c r="Y55" i="25"/>
  <c r="X55" i="25"/>
  <c r="S55" i="25"/>
  <c r="R55" i="25"/>
  <c r="Q55" i="25"/>
  <c r="P55" i="25"/>
  <c r="O55" i="25"/>
  <c r="N55" i="25"/>
  <c r="M55" i="25"/>
  <c r="L55" i="25"/>
  <c r="K55" i="25"/>
  <c r="J55" i="25"/>
  <c r="I55" i="25"/>
  <c r="H55" i="25"/>
  <c r="G55" i="25"/>
  <c r="F55" i="25"/>
  <c r="E55" i="25"/>
  <c r="D55" i="25"/>
  <c r="C55" i="25"/>
  <c r="AG51" i="25"/>
  <c r="AF51" i="25"/>
  <c r="AE51" i="25"/>
  <c r="AD51" i="25"/>
  <c r="AC51" i="25"/>
  <c r="AB51" i="25"/>
  <c r="AA51" i="25"/>
  <c r="Z51" i="25"/>
  <c r="Y51" i="25"/>
  <c r="X51" i="25"/>
  <c r="S51" i="25"/>
  <c r="R51" i="25"/>
  <c r="Q51" i="25"/>
  <c r="P51" i="25"/>
  <c r="O51" i="25"/>
  <c r="N51" i="25"/>
  <c r="M51" i="25"/>
  <c r="L51" i="25"/>
  <c r="K51" i="25"/>
  <c r="J51" i="25"/>
  <c r="I51" i="25"/>
  <c r="H51" i="25"/>
  <c r="U51" i="25" s="1"/>
  <c r="G51" i="25"/>
  <c r="F51" i="25"/>
  <c r="E51" i="25"/>
  <c r="D51" i="25"/>
  <c r="C51" i="25"/>
  <c r="AG50" i="25"/>
  <c r="AF50" i="25"/>
  <c r="AE50" i="25"/>
  <c r="AD50" i="25"/>
  <c r="AC50" i="25"/>
  <c r="AB50" i="25"/>
  <c r="AA50" i="25"/>
  <c r="Z50" i="25"/>
  <c r="Y50" i="25"/>
  <c r="X50" i="25"/>
  <c r="S50" i="25"/>
  <c r="R50" i="25"/>
  <c r="Q50" i="25"/>
  <c r="P50" i="25"/>
  <c r="O50" i="25"/>
  <c r="N50" i="25"/>
  <c r="M50" i="25"/>
  <c r="L50" i="25"/>
  <c r="K50" i="25"/>
  <c r="J50" i="25"/>
  <c r="I50" i="25"/>
  <c r="H50" i="25"/>
  <c r="G50" i="25"/>
  <c r="F50" i="25"/>
  <c r="E50" i="25"/>
  <c r="D50" i="25"/>
  <c r="C50" i="25"/>
  <c r="AG49" i="25"/>
  <c r="AF49" i="25"/>
  <c r="AE49" i="25"/>
  <c r="AD49" i="25"/>
  <c r="AC49" i="25"/>
  <c r="AB49" i="25"/>
  <c r="AA49" i="25"/>
  <c r="Z49" i="25"/>
  <c r="Y49" i="25"/>
  <c r="X49" i="25"/>
  <c r="S49" i="25"/>
  <c r="R49" i="25"/>
  <c r="Q49" i="25"/>
  <c r="P49" i="25"/>
  <c r="W49" i="25" s="1"/>
  <c r="O49" i="25"/>
  <c r="N49" i="25"/>
  <c r="M49" i="25"/>
  <c r="L49" i="25"/>
  <c r="K49" i="25"/>
  <c r="J49" i="25"/>
  <c r="I49" i="25"/>
  <c r="H49" i="25"/>
  <c r="G49" i="25"/>
  <c r="F49" i="25"/>
  <c r="E49" i="25"/>
  <c r="D49" i="25"/>
  <c r="C49" i="25"/>
  <c r="AG48" i="25"/>
  <c r="AG46" i="25" s="1"/>
  <c r="AF48" i="25"/>
  <c r="AE48" i="25"/>
  <c r="AD48" i="25"/>
  <c r="AC48" i="25"/>
  <c r="AB48" i="25"/>
  <c r="AA48" i="25"/>
  <c r="Z48" i="25"/>
  <c r="Y48" i="25"/>
  <c r="X48" i="25"/>
  <c r="S48" i="25"/>
  <c r="R48" i="25"/>
  <c r="Q48" i="25"/>
  <c r="Q46" i="25" s="1"/>
  <c r="P48" i="25"/>
  <c r="O48" i="25"/>
  <c r="N48" i="25"/>
  <c r="M48" i="25"/>
  <c r="L48" i="25"/>
  <c r="K48" i="25"/>
  <c r="J48" i="25"/>
  <c r="I48" i="25"/>
  <c r="H48" i="25"/>
  <c r="G48" i="25"/>
  <c r="F48" i="25"/>
  <c r="E48" i="25"/>
  <c r="D48" i="25"/>
  <c r="C48" i="25"/>
  <c r="AG47" i="25"/>
  <c r="AF47" i="25"/>
  <c r="AF46" i="25" s="1"/>
  <c r="AE47" i="25"/>
  <c r="AE46" i="25" s="1"/>
  <c r="AD47" i="25"/>
  <c r="AC47" i="25"/>
  <c r="AB47" i="25"/>
  <c r="AA47" i="25"/>
  <c r="AA46" i="25" s="1"/>
  <c r="Z47" i="25"/>
  <c r="Y47" i="25"/>
  <c r="X47" i="25"/>
  <c r="S47" i="25"/>
  <c r="R47" i="25"/>
  <c r="Q47" i="25"/>
  <c r="P47" i="25"/>
  <c r="O47" i="25"/>
  <c r="N47" i="25"/>
  <c r="M47" i="25"/>
  <c r="L47" i="25"/>
  <c r="L46" i="25" s="1"/>
  <c r="L52" i="25" s="1"/>
  <c r="K47" i="25"/>
  <c r="J47" i="25"/>
  <c r="I47" i="25"/>
  <c r="H47" i="25"/>
  <c r="G47" i="25"/>
  <c r="F47" i="25"/>
  <c r="E47" i="25"/>
  <c r="D47" i="25"/>
  <c r="C47" i="25"/>
  <c r="AB46" i="25"/>
  <c r="Y46" i="25"/>
  <c r="J46" i="25"/>
  <c r="J52" i="25" s="1"/>
  <c r="D46" i="25"/>
  <c r="AG45" i="25"/>
  <c r="AF45" i="25"/>
  <c r="AE45" i="25"/>
  <c r="AD45" i="25"/>
  <c r="AC45" i="25"/>
  <c r="AB45" i="25"/>
  <c r="AA45" i="25"/>
  <c r="Z45" i="25"/>
  <c r="Y45" i="25"/>
  <c r="X45" i="25"/>
  <c r="S45" i="25"/>
  <c r="R45" i="25"/>
  <c r="Q45" i="25"/>
  <c r="P45" i="25"/>
  <c r="O45" i="25"/>
  <c r="N45" i="25"/>
  <c r="M45" i="25"/>
  <c r="L45" i="25"/>
  <c r="K45" i="25"/>
  <c r="J45" i="25"/>
  <c r="I45" i="25"/>
  <c r="H45" i="25"/>
  <c r="U45" i="25" s="1"/>
  <c r="G45" i="25"/>
  <c r="F45" i="25"/>
  <c r="E45" i="25"/>
  <c r="D45" i="25"/>
  <c r="T45" i="25" s="1"/>
  <c r="C45" i="25"/>
  <c r="AG44" i="25"/>
  <c r="AF44" i="25"/>
  <c r="AE44" i="25"/>
  <c r="AD44" i="25"/>
  <c r="AC44" i="25"/>
  <c r="AB44" i="25"/>
  <c r="AA44" i="25"/>
  <c r="Z44" i="25"/>
  <c r="Y44" i="25"/>
  <c r="X44" i="25"/>
  <c r="S44" i="25"/>
  <c r="R44" i="25"/>
  <c r="Q44" i="25"/>
  <c r="P44" i="25"/>
  <c r="O44" i="25"/>
  <c r="N44" i="25"/>
  <c r="M44" i="25"/>
  <c r="L44" i="25"/>
  <c r="V44" i="25" s="1"/>
  <c r="K44" i="25"/>
  <c r="J44" i="25"/>
  <c r="I44" i="25"/>
  <c r="H44" i="25"/>
  <c r="G44" i="25"/>
  <c r="F44" i="25"/>
  <c r="E44" i="25"/>
  <c r="D44" i="25"/>
  <c r="T44" i="25" s="1"/>
  <c r="C44" i="25"/>
  <c r="AG43" i="25"/>
  <c r="AF43" i="25"/>
  <c r="AE43" i="25"/>
  <c r="AD43" i="25"/>
  <c r="AC43" i="25"/>
  <c r="AB43" i="25"/>
  <c r="AA43" i="25"/>
  <c r="Z43" i="25"/>
  <c r="Y43" i="25"/>
  <c r="X43" i="25"/>
  <c r="S43" i="25"/>
  <c r="R43" i="25"/>
  <c r="Q43" i="25"/>
  <c r="P43" i="25"/>
  <c r="O43" i="25"/>
  <c r="N43" i="25"/>
  <c r="M43" i="25"/>
  <c r="L43" i="25"/>
  <c r="K43" i="25"/>
  <c r="J43" i="25"/>
  <c r="I43" i="25"/>
  <c r="H43" i="25"/>
  <c r="G43" i="25"/>
  <c r="F43" i="25"/>
  <c r="E43" i="25"/>
  <c r="D43" i="25"/>
  <c r="C43" i="25"/>
  <c r="AG42" i="25"/>
  <c r="AF42" i="25"/>
  <c r="AE42" i="25"/>
  <c r="AD42" i="25"/>
  <c r="AC42" i="25"/>
  <c r="AB42" i="25"/>
  <c r="AA42" i="25"/>
  <c r="Z42" i="25"/>
  <c r="Y42" i="25"/>
  <c r="X42" i="25"/>
  <c r="S42" i="25"/>
  <c r="R42" i="25"/>
  <c r="Q42" i="25"/>
  <c r="P42" i="25"/>
  <c r="O42" i="25"/>
  <c r="N42" i="25"/>
  <c r="M42" i="25"/>
  <c r="L42" i="25"/>
  <c r="K42" i="25"/>
  <c r="J42" i="25"/>
  <c r="I42" i="25"/>
  <c r="H42" i="25"/>
  <c r="G42" i="25"/>
  <c r="F42" i="25"/>
  <c r="E42" i="25"/>
  <c r="D42" i="25"/>
  <c r="C42" i="25"/>
  <c r="AG41" i="25"/>
  <c r="AF41" i="25"/>
  <c r="AE41" i="25"/>
  <c r="AD41" i="25"/>
  <c r="AC41" i="25"/>
  <c r="AB41" i="25"/>
  <c r="AA41" i="25"/>
  <c r="Z41" i="25"/>
  <c r="Y41" i="25"/>
  <c r="X41" i="25"/>
  <c r="S41" i="25"/>
  <c r="R41" i="25"/>
  <c r="Q41" i="25"/>
  <c r="P41" i="25"/>
  <c r="W41" i="25" s="1"/>
  <c r="O41" i="25"/>
  <c r="N41" i="25"/>
  <c r="M41" i="25"/>
  <c r="L41" i="25"/>
  <c r="K41" i="25"/>
  <c r="J41" i="25"/>
  <c r="I41" i="25"/>
  <c r="H41" i="25"/>
  <c r="G41" i="25"/>
  <c r="F41" i="25"/>
  <c r="E41" i="25"/>
  <c r="D41" i="25"/>
  <c r="C41" i="25"/>
  <c r="AG40" i="25"/>
  <c r="AF40" i="25"/>
  <c r="AE40" i="25"/>
  <c r="AD40" i="25"/>
  <c r="AC40" i="25"/>
  <c r="AB40" i="25"/>
  <c r="AA40" i="25"/>
  <c r="Z40" i="25"/>
  <c r="Y40" i="25"/>
  <c r="X40" i="25"/>
  <c r="S40" i="25"/>
  <c r="R40" i="25"/>
  <c r="Q40" i="25"/>
  <c r="P40" i="25"/>
  <c r="O40" i="25"/>
  <c r="N40" i="25"/>
  <c r="M40" i="25"/>
  <c r="V40" i="25" s="1"/>
  <c r="L40" i="25"/>
  <c r="K40" i="25"/>
  <c r="J40" i="25"/>
  <c r="I40" i="25"/>
  <c r="H40" i="25"/>
  <c r="G40" i="25"/>
  <c r="F40" i="25"/>
  <c r="E40" i="25"/>
  <c r="D40" i="25"/>
  <c r="C40" i="25"/>
  <c r="AG39" i="25"/>
  <c r="AF39" i="25"/>
  <c r="AE39" i="25"/>
  <c r="AD39" i="25"/>
  <c r="AC39" i="25"/>
  <c r="AB39" i="25"/>
  <c r="AA39" i="25"/>
  <c r="Z39" i="25"/>
  <c r="Y39" i="25"/>
  <c r="X39" i="25"/>
  <c r="S39" i="25"/>
  <c r="R39" i="25"/>
  <c r="Q39" i="25"/>
  <c r="P39" i="25"/>
  <c r="W39" i="25" s="1"/>
  <c r="O39" i="25"/>
  <c r="N39" i="25"/>
  <c r="M39" i="25"/>
  <c r="L39" i="25"/>
  <c r="V39" i="25" s="1"/>
  <c r="K39" i="25"/>
  <c r="J39" i="25"/>
  <c r="I39" i="25"/>
  <c r="H39" i="25"/>
  <c r="U39" i="25" s="1"/>
  <c r="G39" i="25"/>
  <c r="F39" i="25"/>
  <c r="E39" i="25"/>
  <c r="D39" i="25"/>
  <c r="T39" i="25" s="1"/>
  <c r="C39" i="25"/>
  <c r="AG38" i="25"/>
  <c r="AF38" i="25"/>
  <c r="AE38" i="25"/>
  <c r="AD38" i="25"/>
  <c r="AC38" i="25"/>
  <c r="AB38" i="25"/>
  <c r="AA38" i="25"/>
  <c r="Z38" i="25"/>
  <c r="Y38" i="25"/>
  <c r="X38" i="25"/>
  <c r="S38" i="25"/>
  <c r="R38" i="25"/>
  <c r="Q38" i="25"/>
  <c r="P38" i="25"/>
  <c r="O38" i="25"/>
  <c r="N38" i="25"/>
  <c r="M38" i="25"/>
  <c r="L38" i="25"/>
  <c r="K38" i="25"/>
  <c r="J38" i="25"/>
  <c r="I38" i="25"/>
  <c r="H38" i="25"/>
  <c r="G38" i="25"/>
  <c r="F38" i="25"/>
  <c r="E38" i="25"/>
  <c r="D38" i="25"/>
  <c r="C38" i="25"/>
  <c r="AG37" i="25"/>
  <c r="AF37" i="25"/>
  <c r="AE37" i="25"/>
  <c r="AD37" i="25"/>
  <c r="AC37" i="25"/>
  <c r="AB37" i="25"/>
  <c r="AA37" i="25"/>
  <c r="Z37" i="25"/>
  <c r="Y37" i="25"/>
  <c r="Y36" i="25" s="1"/>
  <c r="X37" i="25"/>
  <c r="S37" i="25"/>
  <c r="R37" i="25"/>
  <c r="Q37" i="25"/>
  <c r="P37" i="25"/>
  <c r="O37" i="25"/>
  <c r="N37" i="25"/>
  <c r="M37" i="25"/>
  <c r="L37" i="25"/>
  <c r="K37" i="25"/>
  <c r="J37" i="25"/>
  <c r="I37" i="25"/>
  <c r="H37" i="25"/>
  <c r="G37" i="25"/>
  <c r="F37" i="25"/>
  <c r="E37" i="25"/>
  <c r="D37" i="25"/>
  <c r="C37" i="25"/>
  <c r="V36" i="25"/>
  <c r="U36" i="25"/>
  <c r="T36" i="25"/>
  <c r="AE32" i="25"/>
  <c r="AA32" i="25"/>
  <c r="O32" i="25"/>
  <c r="K32" i="25"/>
  <c r="G32" i="25"/>
  <c r="AG31" i="25"/>
  <c r="AG32" i="25" s="1"/>
  <c r="AF31" i="25"/>
  <c r="AF32" i="25" s="1"/>
  <c r="AE31" i="25"/>
  <c r="AD31" i="25"/>
  <c r="AD32" i="25" s="1"/>
  <c r="AC31" i="25"/>
  <c r="AC32" i="25" s="1"/>
  <c r="AB31" i="25"/>
  <c r="AB32" i="25" s="1"/>
  <c r="AA31" i="25"/>
  <c r="Z31" i="25"/>
  <c r="Z32" i="25" s="1"/>
  <c r="Y31" i="25"/>
  <c r="Y32" i="25" s="1"/>
  <c r="X31" i="25"/>
  <c r="X32" i="25" s="1"/>
  <c r="S31" i="25"/>
  <c r="S32" i="25" s="1"/>
  <c r="R31" i="25"/>
  <c r="R32" i="25" s="1"/>
  <c r="Q31" i="25"/>
  <c r="Q32" i="25" s="1"/>
  <c r="P31" i="25"/>
  <c r="O31" i="25"/>
  <c r="N31" i="25"/>
  <c r="N32" i="25" s="1"/>
  <c r="M31" i="25"/>
  <c r="M32" i="25" s="1"/>
  <c r="L31" i="25"/>
  <c r="K31" i="25"/>
  <c r="J31" i="25"/>
  <c r="J32" i="25" s="1"/>
  <c r="I31" i="25"/>
  <c r="I32" i="25" s="1"/>
  <c r="H31" i="25"/>
  <c r="G31" i="25"/>
  <c r="F31" i="25"/>
  <c r="F32" i="25" s="1"/>
  <c r="E31" i="25"/>
  <c r="E32" i="25" s="1"/>
  <c r="D31" i="25"/>
  <c r="D32" i="25" s="1"/>
  <c r="C31" i="25"/>
  <c r="C32" i="25" s="1"/>
  <c r="W30" i="25"/>
  <c r="V30" i="25"/>
  <c r="U30" i="25"/>
  <c r="T30" i="25"/>
  <c r="W29" i="25"/>
  <c r="V29" i="25"/>
  <c r="U29" i="25"/>
  <c r="T29" i="25"/>
  <c r="W28" i="25"/>
  <c r="V28" i="25"/>
  <c r="U28" i="25"/>
  <c r="T28" i="25"/>
  <c r="W27" i="25"/>
  <c r="V27" i="25"/>
  <c r="U27" i="25"/>
  <c r="T27" i="25"/>
  <c r="W26" i="25"/>
  <c r="V26" i="25"/>
  <c r="U26" i="25"/>
  <c r="T26" i="25"/>
  <c r="W25" i="25"/>
  <c r="V25" i="25"/>
  <c r="U25" i="25"/>
  <c r="T25" i="25"/>
  <c r="W24" i="25"/>
  <c r="V24" i="25"/>
  <c r="U24" i="25"/>
  <c r="T24" i="25"/>
  <c r="AD21" i="25"/>
  <c r="R21" i="25"/>
  <c r="Q21" i="25"/>
  <c r="M21" i="25"/>
  <c r="F21" i="25"/>
  <c r="W20" i="25"/>
  <c r="V20" i="25"/>
  <c r="U20" i="25"/>
  <c r="T20" i="25"/>
  <c r="W19" i="25"/>
  <c r="V19" i="25"/>
  <c r="U19" i="25"/>
  <c r="T19" i="25"/>
  <c r="W18" i="25"/>
  <c r="V18" i="25"/>
  <c r="U18" i="25"/>
  <c r="T18" i="25"/>
  <c r="W17" i="25"/>
  <c r="V17" i="25"/>
  <c r="U17" i="25"/>
  <c r="T17" i="25"/>
  <c r="AG16" i="25"/>
  <c r="AG21" i="25" s="1"/>
  <c r="AF16" i="25"/>
  <c r="AF21" i="25" s="1"/>
  <c r="AE16" i="25"/>
  <c r="AE21" i="25" s="1"/>
  <c r="AD16" i="25"/>
  <c r="AC16" i="25"/>
  <c r="AC21" i="25" s="1"/>
  <c r="AB16" i="25"/>
  <c r="AB21" i="25" s="1"/>
  <c r="AA16" i="25"/>
  <c r="AA21" i="25" s="1"/>
  <c r="Z16" i="25"/>
  <c r="Z21" i="25" s="1"/>
  <c r="Y16" i="25"/>
  <c r="Y21" i="25" s="1"/>
  <c r="X16" i="25"/>
  <c r="X21" i="25" s="1"/>
  <c r="S16" i="25"/>
  <c r="S21" i="25" s="1"/>
  <c r="R16" i="25"/>
  <c r="Q16" i="25"/>
  <c r="P16" i="25"/>
  <c r="P21" i="25" s="1"/>
  <c r="O16" i="25"/>
  <c r="O21" i="25" s="1"/>
  <c r="N16" i="25"/>
  <c r="N21" i="25" s="1"/>
  <c r="M16" i="25"/>
  <c r="L16" i="25"/>
  <c r="L21" i="25" s="1"/>
  <c r="K16" i="25"/>
  <c r="K21" i="25" s="1"/>
  <c r="J16" i="25"/>
  <c r="J21" i="25" s="1"/>
  <c r="I16" i="25"/>
  <c r="I21" i="25" s="1"/>
  <c r="H16" i="25"/>
  <c r="H21" i="25" s="1"/>
  <c r="G16" i="25"/>
  <c r="G21" i="25" s="1"/>
  <c r="F16" i="25"/>
  <c r="E16" i="25"/>
  <c r="E21" i="25" s="1"/>
  <c r="D16" i="25"/>
  <c r="D21" i="25" s="1"/>
  <c r="C16" i="25"/>
  <c r="C21" i="25" s="1"/>
  <c r="W13" i="25"/>
  <c r="V13" i="25"/>
  <c r="U13" i="25"/>
  <c r="T13" i="25"/>
  <c r="W12" i="25"/>
  <c r="V12" i="25"/>
  <c r="U12" i="25"/>
  <c r="T12" i="25"/>
  <c r="W11" i="25"/>
  <c r="V11" i="25"/>
  <c r="U11" i="25"/>
  <c r="T11" i="25"/>
  <c r="W10" i="25"/>
  <c r="V10" i="25"/>
  <c r="U10" i="25"/>
  <c r="T10" i="25"/>
  <c r="AG9" i="25"/>
  <c r="AG14" i="25" s="1"/>
  <c r="AG22" i="25" s="1"/>
  <c r="AF9" i="25"/>
  <c r="AF14" i="25" s="1"/>
  <c r="AE9" i="25"/>
  <c r="AE14" i="25" s="1"/>
  <c r="AE22" i="25" s="1"/>
  <c r="AE33" i="25" s="1"/>
  <c r="AD9" i="25"/>
  <c r="AD14" i="25" s="1"/>
  <c r="AC9" i="25"/>
  <c r="AC14" i="25" s="1"/>
  <c r="AC22" i="25" s="1"/>
  <c r="AB9" i="25"/>
  <c r="AB14" i="25" s="1"/>
  <c r="AA9" i="25"/>
  <c r="AA14" i="25" s="1"/>
  <c r="AA22" i="25" s="1"/>
  <c r="Z9" i="25"/>
  <c r="Z14" i="25" s="1"/>
  <c r="Y9" i="25"/>
  <c r="Y14" i="25" s="1"/>
  <c r="X9" i="25"/>
  <c r="X14" i="25" s="1"/>
  <c r="S9" i="25"/>
  <c r="S14" i="25" s="1"/>
  <c r="S22" i="25" s="1"/>
  <c r="R9" i="25"/>
  <c r="R14" i="25" s="1"/>
  <c r="Q9" i="25"/>
  <c r="Q14" i="25" s="1"/>
  <c r="P9" i="25"/>
  <c r="P14" i="25" s="1"/>
  <c r="P22" i="25" s="1"/>
  <c r="O9" i="25"/>
  <c r="O14" i="25" s="1"/>
  <c r="O22" i="25" s="1"/>
  <c r="O33" i="25" s="1"/>
  <c r="N9" i="25"/>
  <c r="N14" i="25" s="1"/>
  <c r="M9" i="25"/>
  <c r="M14" i="25" s="1"/>
  <c r="L9" i="25"/>
  <c r="L14" i="25" s="1"/>
  <c r="K9" i="25"/>
  <c r="K14" i="25" s="1"/>
  <c r="K22" i="25" s="1"/>
  <c r="J9" i="25"/>
  <c r="J14" i="25" s="1"/>
  <c r="I9" i="25"/>
  <c r="I14" i="25" s="1"/>
  <c r="I22" i="25" s="1"/>
  <c r="H9" i="25"/>
  <c r="H14" i="25" s="1"/>
  <c r="G9" i="25"/>
  <c r="G14" i="25" s="1"/>
  <c r="G22" i="25" s="1"/>
  <c r="F9" i="25"/>
  <c r="F14" i="25" s="1"/>
  <c r="F22" i="25" s="1"/>
  <c r="E9" i="25"/>
  <c r="E14" i="25" s="1"/>
  <c r="D9" i="25"/>
  <c r="D14" i="25" s="1"/>
  <c r="C9" i="25"/>
  <c r="C14" i="25" s="1"/>
  <c r="C22" i="25" s="1"/>
  <c r="W8" i="25"/>
  <c r="V8" i="25"/>
  <c r="U8" i="25"/>
  <c r="T8" i="25"/>
  <c r="AG31" i="24"/>
  <c r="AF31" i="24"/>
  <c r="AE31" i="24"/>
  <c r="AD31" i="24"/>
  <c r="AC31" i="24"/>
  <c r="AB31" i="24"/>
  <c r="AA31" i="24"/>
  <c r="Z31" i="24"/>
  <c r="Y31" i="24"/>
  <c r="X31" i="24"/>
  <c r="S31" i="24"/>
  <c r="R31" i="24"/>
  <c r="Q31" i="24"/>
  <c r="P31" i="24"/>
  <c r="O31" i="24"/>
  <c r="N31" i="24"/>
  <c r="M31" i="24"/>
  <c r="L31" i="24"/>
  <c r="K31" i="24"/>
  <c r="J31" i="24"/>
  <c r="I31" i="24"/>
  <c r="H31" i="24"/>
  <c r="G31" i="24"/>
  <c r="F31" i="24"/>
  <c r="E31" i="24"/>
  <c r="D31" i="24"/>
  <c r="C31" i="24"/>
  <c r="AG30" i="24"/>
  <c r="AF30" i="24"/>
  <c r="AE30" i="24"/>
  <c r="AD30" i="24"/>
  <c r="AC30" i="24"/>
  <c r="AB30" i="24"/>
  <c r="AA30" i="24"/>
  <c r="Z30" i="24"/>
  <c r="Y30" i="24"/>
  <c r="X30" i="24"/>
  <c r="S30" i="24"/>
  <c r="R30" i="24"/>
  <c r="Q30" i="24"/>
  <c r="P30" i="24"/>
  <c r="O30" i="24"/>
  <c r="N30" i="24"/>
  <c r="M30" i="24"/>
  <c r="L30" i="24"/>
  <c r="K30" i="24"/>
  <c r="J30" i="24"/>
  <c r="I30" i="24"/>
  <c r="H30" i="24"/>
  <c r="G30" i="24"/>
  <c r="F30" i="24"/>
  <c r="E30" i="24"/>
  <c r="D30" i="24"/>
  <c r="C30" i="24"/>
  <c r="AG26" i="24"/>
  <c r="AF26" i="24"/>
  <c r="AE26" i="24"/>
  <c r="AD26" i="24"/>
  <c r="AC26" i="24"/>
  <c r="AB26" i="24"/>
  <c r="AA26" i="24"/>
  <c r="Z26" i="24"/>
  <c r="Y26" i="24"/>
  <c r="X26" i="24"/>
  <c r="S26" i="24"/>
  <c r="R26" i="24"/>
  <c r="Q26" i="24"/>
  <c r="P26" i="24"/>
  <c r="O26" i="24"/>
  <c r="N26" i="24"/>
  <c r="M26" i="24"/>
  <c r="L26" i="24"/>
  <c r="K26" i="24"/>
  <c r="J26" i="24"/>
  <c r="I26" i="24"/>
  <c r="H26" i="24"/>
  <c r="G26" i="24"/>
  <c r="F26" i="24"/>
  <c r="E26" i="24"/>
  <c r="D26" i="24"/>
  <c r="C26" i="24"/>
  <c r="AG25" i="24"/>
  <c r="AF25" i="24"/>
  <c r="AE25" i="24"/>
  <c r="AD25" i="24"/>
  <c r="AC25" i="24"/>
  <c r="AB25" i="24"/>
  <c r="AA25" i="24"/>
  <c r="Z25" i="24"/>
  <c r="Y25" i="24"/>
  <c r="X25" i="24"/>
  <c r="S25" i="24"/>
  <c r="R25" i="24"/>
  <c r="Q25" i="24"/>
  <c r="P25" i="24"/>
  <c r="O25" i="24"/>
  <c r="N25" i="24"/>
  <c r="M25" i="24"/>
  <c r="L25" i="24"/>
  <c r="K25" i="24"/>
  <c r="J25" i="24"/>
  <c r="I25" i="24"/>
  <c r="H25" i="24"/>
  <c r="G25" i="24"/>
  <c r="F25" i="24"/>
  <c r="E25" i="24"/>
  <c r="D25" i="24"/>
  <c r="C25" i="24"/>
  <c r="AG24" i="24"/>
  <c r="AF24" i="24"/>
  <c r="AE24" i="24"/>
  <c r="AD24" i="24"/>
  <c r="AC24" i="24"/>
  <c r="AB24" i="24"/>
  <c r="AA24" i="24"/>
  <c r="Z24" i="24"/>
  <c r="Y24" i="24"/>
  <c r="X24" i="24"/>
  <c r="S24" i="24"/>
  <c r="R24" i="24"/>
  <c r="Q24" i="24"/>
  <c r="P24" i="24"/>
  <c r="O24" i="24"/>
  <c r="N24" i="24"/>
  <c r="M24" i="24"/>
  <c r="L24" i="24"/>
  <c r="K24" i="24"/>
  <c r="J24" i="24"/>
  <c r="I24" i="24"/>
  <c r="H24" i="24"/>
  <c r="G24" i="24"/>
  <c r="F24" i="24"/>
  <c r="E24" i="24"/>
  <c r="D24" i="24"/>
  <c r="C24" i="24"/>
  <c r="AG23" i="24"/>
  <c r="AF23" i="24"/>
  <c r="AE23" i="24"/>
  <c r="AD23" i="24"/>
  <c r="AC23" i="24"/>
  <c r="AB23" i="24"/>
  <c r="AA23" i="24"/>
  <c r="Z23" i="24"/>
  <c r="Y23" i="24"/>
  <c r="X23" i="24"/>
  <c r="S23" i="24"/>
  <c r="R23" i="24"/>
  <c r="Q23" i="24"/>
  <c r="P23" i="24"/>
  <c r="O23" i="24"/>
  <c r="N23" i="24"/>
  <c r="M23" i="24"/>
  <c r="L23" i="24"/>
  <c r="K23" i="24"/>
  <c r="J23" i="24"/>
  <c r="I23" i="24"/>
  <c r="H23" i="24"/>
  <c r="G23" i="24"/>
  <c r="F23" i="24"/>
  <c r="E23" i="24"/>
  <c r="D23" i="24"/>
  <c r="C23" i="24"/>
  <c r="AG16" i="24"/>
  <c r="AF16" i="24"/>
  <c r="AE16" i="24"/>
  <c r="AD16" i="24"/>
  <c r="AC16" i="24"/>
  <c r="AB16" i="24"/>
  <c r="AA16" i="24"/>
  <c r="Z16" i="24"/>
  <c r="Y16" i="24"/>
  <c r="X16" i="24"/>
  <c r="S16" i="24"/>
  <c r="R16" i="24"/>
  <c r="Q16" i="24"/>
  <c r="P16" i="24"/>
  <c r="O16" i="24"/>
  <c r="N16" i="24"/>
  <c r="M16" i="24"/>
  <c r="L16" i="24"/>
  <c r="K16" i="24"/>
  <c r="J16" i="24"/>
  <c r="I16" i="24"/>
  <c r="H16" i="24"/>
  <c r="G16" i="24"/>
  <c r="F16" i="24"/>
  <c r="E16" i="24"/>
  <c r="D16" i="24"/>
  <c r="C16" i="24"/>
  <c r="AG15" i="24"/>
  <c r="AF15" i="24"/>
  <c r="AE15" i="24"/>
  <c r="AD15" i="24"/>
  <c r="AC15" i="24"/>
  <c r="AB15" i="24"/>
  <c r="AA15" i="24"/>
  <c r="Z15" i="24"/>
  <c r="Y15" i="24"/>
  <c r="X15" i="24"/>
  <c r="S15" i="24"/>
  <c r="R15" i="24"/>
  <c r="Q15" i="24"/>
  <c r="P15" i="24"/>
  <c r="O15" i="24"/>
  <c r="N15" i="24"/>
  <c r="M15" i="24"/>
  <c r="L15" i="24"/>
  <c r="K15" i="24"/>
  <c r="J15" i="24"/>
  <c r="I15" i="24"/>
  <c r="H15" i="24"/>
  <c r="G15" i="24"/>
  <c r="F15" i="24"/>
  <c r="E15" i="24"/>
  <c r="D15" i="24"/>
  <c r="C15" i="24"/>
  <c r="N11" i="24"/>
  <c r="M11" i="24"/>
  <c r="AG10" i="24"/>
  <c r="AF10" i="24"/>
  <c r="AE10" i="24"/>
  <c r="AD10" i="24"/>
  <c r="AC10" i="24"/>
  <c r="AB10" i="24"/>
  <c r="AA10" i="24"/>
  <c r="Z10" i="24"/>
  <c r="Y10" i="24"/>
  <c r="X10" i="24"/>
  <c r="S10" i="24"/>
  <c r="R10" i="24"/>
  <c r="Q10" i="24"/>
  <c r="P10" i="24"/>
  <c r="O10" i="24"/>
  <c r="N10" i="24"/>
  <c r="M10" i="24"/>
  <c r="L10" i="24"/>
  <c r="K10" i="24"/>
  <c r="J10" i="24"/>
  <c r="I10" i="24"/>
  <c r="H10" i="24"/>
  <c r="G10" i="24"/>
  <c r="F10" i="24"/>
  <c r="E10" i="24"/>
  <c r="D10" i="24"/>
  <c r="C10" i="24"/>
  <c r="AG9" i="24"/>
  <c r="AF9" i="24"/>
  <c r="AE9" i="24"/>
  <c r="AD9" i="24"/>
  <c r="AC9" i="24"/>
  <c r="AB9" i="24"/>
  <c r="AA9" i="24"/>
  <c r="Z9" i="24"/>
  <c r="Y9" i="24"/>
  <c r="X9" i="24"/>
  <c r="S9" i="24"/>
  <c r="R9" i="24"/>
  <c r="Q9" i="24"/>
  <c r="P9" i="24"/>
  <c r="O9" i="24"/>
  <c r="N9" i="24"/>
  <c r="M9" i="24"/>
  <c r="L9" i="24"/>
  <c r="K9" i="24"/>
  <c r="J9" i="24"/>
  <c r="I9" i="24"/>
  <c r="H9" i="24"/>
  <c r="G9" i="24"/>
  <c r="F9" i="24"/>
  <c r="E9" i="24"/>
  <c r="D9" i="24"/>
  <c r="C9" i="24"/>
  <c r="AG8" i="24"/>
  <c r="AF8" i="24"/>
  <c r="AE8" i="24"/>
  <c r="AD8" i="24"/>
  <c r="AC8" i="24"/>
  <c r="AB8" i="24"/>
  <c r="AA8" i="24"/>
  <c r="Z8" i="24"/>
  <c r="Y8" i="24"/>
  <c r="X8" i="24"/>
  <c r="S8" i="24"/>
  <c r="R8" i="24"/>
  <c r="Q8" i="24"/>
  <c r="P8" i="24"/>
  <c r="O8" i="24"/>
  <c r="N8" i="24"/>
  <c r="M8" i="24"/>
  <c r="L8" i="24"/>
  <c r="K8" i="24"/>
  <c r="J8" i="24"/>
  <c r="I8" i="24"/>
  <c r="H8" i="24"/>
  <c r="G8" i="24"/>
  <c r="F8" i="24"/>
  <c r="E8" i="24"/>
  <c r="D8" i="24"/>
  <c r="C8" i="24"/>
  <c r="AG7" i="24"/>
  <c r="AF7" i="24"/>
  <c r="AF11" i="24" s="1"/>
  <c r="AE7" i="24"/>
  <c r="AE11" i="24" s="1"/>
  <c r="AD7" i="24"/>
  <c r="AC7" i="24"/>
  <c r="AB7" i="24"/>
  <c r="AB11" i="24" s="1"/>
  <c r="AA7" i="24"/>
  <c r="AA11" i="24" s="1"/>
  <c r="Z7" i="24"/>
  <c r="Y7" i="24"/>
  <c r="X7" i="24"/>
  <c r="X11" i="24" s="1"/>
  <c r="S7" i="24"/>
  <c r="S11" i="24" s="1"/>
  <c r="R7" i="24"/>
  <c r="R11" i="24" s="1"/>
  <c r="Q7" i="24"/>
  <c r="Q11" i="24" s="1"/>
  <c r="P7" i="24"/>
  <c r="O7" i="24"/>
  <c r="N7" i="24"/>
  <c r="M7" i="24"/>
  <c r="L7" i="24"/>
  <c r="K7" i="24"/>
  <c r="J7" i="24"/>
  <c r="J11" i="24" s="1"/>
  <c r="I7" i="24"/>
  <c r="H7" i="24"/>
  <c r="G7" i="24"/>
  <c r="F7" i="24"/>
  <c r="F11" i="24" s="1"/>
  <c r="E7" i="24"/>
  <c r="E11" i="24" s="1"/>
  <c r="D7" i="24"/>
  <c r="C7" i="24"/>
  <c r="AA44" i="23"/>
  <c r="N44" i="23"/>
  <c r="F44" i="23"/>
  <c r="W43" i="23"/>
  <c r="W26" i="24" s="1"/>
  <c r="V43" i="23"/>
  <c r="V26" i="24" s="1"/>
  <c r="U43" i="23"/>
  <c r="U26" i="24" s="1"/>
  <c r="T43" i="23"/>
  <c r="T26" i="24" s="1"/>
  <c r="W42" i="23"/>
  <c r="W25" i="24" s="1"/>
  <c r="V42" i="23"/>
  <c r="V25" i="24" s="1"/>
  <c r="U42" i="23"/>
  <c r="U25" i="24" s="1"/>
  <c r="T42" i="23"/>
  <c r="T25" i="24" s="1"/>
  <c r="W41" i="23"/>
  <c r="W24" i="24" s="1"/>
  <c r="V41" i="23"/>
  <c r="V24" i="24" s="1"/>
  <c r="U41" i="23"/>
  <c r="U24" i="24" s="1"/>
  <c r="T41" i="23"/>
  <c r="T24" i="24" s="1"/>
  <c r="W40" i="23"/>
  <c r="V40" i="23"/>
  <c r="V23" i="24" s="1"/>
  <c r="U40" i="23"/>
  <c r="U23" i="24" s="1"/>
  <c r="T40" i="23"/>
  <c r="AG39" i="23"/>
  <c r="AF39" i="23"/>
  <c r="AE39" i="23"/>
  <c r="AE63" i="25" s="1"/>
  <c r="AE62" i="25" s="1"/>
  <c r="AD39" i="23"/>
  <c r="AD44" i="23" s="1"/>
  <c r="AC39" i="23"/>
  <c r="AB39" i="23"/>
  <c r="AA39" i="23"/>
  <c r="AA63" i="25" s="1"/>
  <c r="AA62" i="25" s="1"/>
  <c r="Z39" i="23"/>
  <c r="Z44" i="23" s="1"/>
  <c r="Y39" i="23"/>
  <c r="X39" i="23"/>
  <c r="V39" i="23"/>
  <c r="V22" i="24" s="1"/>
  <c r="U39" i="23"/>
  <c r="S39" i="23"/>
  <c r="S63" i="25" s="1"/>
  <c r="S62" i="25" s="1"/>
  <c r="R39" i="23"/>
  <c r="R63" i="25" s="1"/>
  <c r="R62" i="25" s="1"/>
  <c r="Q39" i="23"/>
  <c r="P39" i="23"/>
  <c r="O39" i="23"/>
  <c r="O63" i="25" s="1"/>
  <c r="O62" i="25" s="1"/>
  <c r="N39" i="23"/>
  <c r="M39" i="23"/>
  <c r="L39" i="23"/>
  <c r="K39" i="23"/>
  <c r="K63" i="25" s="1"/>
  <c r="K62" i="25" s="1"/>
  <c r="J39" i="23"/>
  <c r="I39" i="23"/>
  <c r="H39" i="23"/>
  <c r="G39" i="23"/>
  <c r="G63" i="25" s="1"/>
  <c r="G62" i="25" s="1"/>
  <c r="F39" i="23"/>
  <c r="E39" i="23"/>
  <c r="D39" i="23"/>
  <c r="C39" i="23"/>
  <c r="C63" i="25" s="1"/>
  <c r="C62" i="25" s="1"/>
  <c r="W37" i="23"/>
  <c r="W16" i="24" s="1"/>
  <c r="V37" i="23"/>
  <c r="V16" i="24" s="1"/>
  <c r="U37" i="23"/>
  <c r="U16" i="24" s="1"/>
  <c r="T37" i="23"/>
  <c r="T16" i="24" s="1"/>
  <c r="W36" i="23"/>
  <c r="V36" i="23"/>
  <c r="U36" i="23"/>
  <c r="T36" i="23"/>
  <c r="W35" i="23"/>
  <c r="V35" i="23"/>
  <c r="U35" i="23"/>
  <c r="T35" i="23"/>
  <c r="W34" i="23"/>
  <c r="W15" i="24" s="1"/>
  <c r="V34" i="23"/>
  <c r="V15" i="24" s="1"/>
  <c r="U34" i="23"/>
  <c r="U15" i="24" s="1"/>
  <c r="T34" i="23"/>
  <c r="T15" i="24" s="1"/>
  <c r="AF33" i="23"/>
  <c r="AF14" i="24" s="1"/>
  <c r="X33" i="23"/>
  <c r="X14" i="24" s="1"/>
  <c r="AG32" i="23"/>
  <c r="AG60" i="25" s="1"/>
  <c r="AF32" i="23"/>
  <c r="AF60" i="25" s="1"/>
  <c r="AE32" i="23"/>
  <c r="AE60" i="25" s="1"/>
  <c r="AE54" i="25" s="1"/>
  <c r="AE69" i="25" s="1"/>
  <c r="AD32" i="23"/>
  <c r="AC32" i="23"/>
  <c r="AC33" i="23" s="1"/>
  <c r="AC14" i="24" s="1"/>
  <c r="AB32" i="23"/>
  <c r="AB60" i="25" s="1"/>
  <c r="AA32" i="23"/>
  <c r="AA60" i="25" s="1"/>
  <c r="AA54" i="25" s="1"/>
  <c r="AA69" i="25" s="1"/>
  <c r="Z32" i="23"/>
  <c r="Y32" i="23"/>
  <c r="Y60" i="25" s="1"/>
  <c r="X32" i="23"/>
  <c r="X60" i="25" s="1"/>
  <c r="S32" i="23"/>
  <c r="S60" i="25" s="1"/>
  <c r="S54" i="25" s="1"/>
  <c r="R32" i="23"/>
  <c r="Q32" i="23"/>
  <c r="Q60" i="25" s="1"/>
  <c r="P32" i="23"/>
  <c r="P60" i="25" s="1"/>
  <c r="O32" i="23"/>
  <c r="O60" i="25" s="1"/>
  <c r="O54" i="25" s="1"/>
  <c r="N32" i="23"/>
  <c r="M32" i="23"/>
  <c r="M60" i="25" s="1"/>
  <c r="L32" i="23"/>
  <c r="L60" i="25" s="1"/>
  <c r="K32" i="23"/>
  <c r="K60" i="25" s="1"/>
  <c r="K54" i="25" s="1"/>
  <c r="J32" i="23"/>
  <c r="I32" i="23"/>
  <c r="I60" i="25" s="1"/>
  <c r="H32" i="23"/>
  <c r="H60" i="25" s="1"/>
  <c r="G32" i="23"/>
  <c r="G60" i="25" s="1"/>
  <c r="F32" i="23"/>
  <c r="E32" i="23"/>
  <c r="E60" i="25" s="1"/>
  <c r="D32" i="23"/>
  <c r="D60" i="25" s="1"/>
  <c r="C32" i="23"/>
  <c r="C60" i="25" s="1"/>
  <c r="C54" i="25" s="1"/>
  <c r="W31" i="23"/>
  <c r="W32" i="23" s="1"/>
  <c r="W33" i="23" s="1"/>
  <c r="V31" i="23"/>
  <c r="U31" i="23"/>
  <c r="T31" i="23"/>
  <c r="T32" i="23" s="1"/>
  <c r="AG30" i="23"/>
  <c r="AG13" i="24" s="1"/>
  <c r="AF30" i="23"/>
  <c r="AF13" i="24" s="1"/>
  <c r="AE30" i="23"/>
  <c r="AE13" i="24" s="1"/>
  <c r="AD30" i="23"/>
  <c r="AD13" i="24" s="1"/>
  <c r="AC30" i="23"/>
  <c r="AC13" i="24" s="1"/>
  <c r="AB30" i="23"/>
  <c r="AB13" i="24" s="1"/>
  <c r="AA30" i="23"/>
  <c r="AA13" i="24" s="1"/>
  <c r="Z30" i="23"/>
  <c r="Z13" i="24" s="1"/>
  <c r="Y30" i="23"/>
  <c r="Y13" i="24" s="1"/>
  <c r="X30" i="23"/>
  <c r="X13" i="24" s="1"/>
  <c r="X17" i="24" s="1"/>
  <c r="U30" i="23"/>
  <c r="U13" i="24" s="1"/>
  <c r="S30" i="23"/>
  <c r="S13" i="24" s="1"/>
  <c r="R30" i="23"/>
  <c r="R13" i="24" s="1"/>
  <c r="Q30" i="23"/>
  <c r="Q13" i="24" s="1"/>
  <c r="P30" i="23"/>
  <c r="P13" i="24" s="1"/>
  <c r="O30" i="23"/>
  <c r="O13" i="24" s="1"/>
  <c r="N30" i="23"/>
  <c r="N13" i="24" s="1"/>
  <c r="M30" i="23"/>
  <c r="M13" i="24" s="1"/>
  <c r="L30" i="23"/>
  <c r="L13" i="24" s="1"/>
  <c r="K30" i="23"/>
  <c r="K13" i="24" s="1"/>
  <c r="J30" i="23"/>
  <c r="J13" i="24" s="1"/>
  <c r="I30" i="23"/>
  <c r="I13" i="24" s="1"/>
  <c r="H30" i="23"/>
  <c r="H13" i="24" s="1"/>
  <c r="G30" i="23"/>
  <c r="G13" i="24" s="1"/>
  <c r="F30" i="23"/>
  <c r="F13" i="24" s="1"/>
  <c r="E30" i="23"/>
  <c r="E13" i="24" s="1"/>
  <c r="D30" i="23"/>
  <c r="D13" i="24" s="1"/>
  <c r="C30" i="23"/>
  <c r="C13" i="24" s="1"/>
  <c r="W29" i="23"/>
  <c r="V29" i="23"/>
  <c r="U29" i="23"/>
  <c r="T29" i="23"/>
  <c r="W28" i="23"/>
  <c r="V28" i="23"/>
  <c r="U28" i="23"/>
  <c r="T28" i="23"/>
  <c r="W27" i="23"/>
  <c r="V27" i="23"/>
  <c r="U27" i="23"/>
  <c r="T27" i="23"/>
  <c r="W26" i="23"/>
  <c r="W30" i="23" s="1"/>
  <c r="W13" i="24" s="1"/>
  <c r="V26" i="23"/>
  <c r="V30" i="23" s="1"/>
  <c r="V13" i="24" s="1"/>
  <c r="U26" i="23"/>
  <c r="T26" i="23"/>
  <c r="T30" i="23" s="1"/>
  <c r="T13" i="24" s="1"/>
  <c r="L24" i="23"/>
  <c r="D24" i="23"/>
  <c r="AG22" i="23"/>
  <c r="AG20" i="24" s="1"/>
  <c r="AF22" i="23"/>
  <c r="AF20" i="24" s="1"/>
  <c r="AE22" i="23"/>
  <c r="AD22" i="23"/>
  <c r="AD20" i="24" s="1"/>
  <c r="AC22" i="23"/>
  <c r="AC20" i="24" s="1"/>
  <c r="AB22" i="23"/>
  <c r="AA22" i="23"/>
  <c r="Z22" i="23"/>
  <c r="Y22" i="23"/>
  <c r="Y20" i="24" s="1"/>
  <c r="X22" i="23"/>
  <c r="X20" i="24" s="1"/>
  <c r="W22" i="23"/>
  <c r="W20" i="24" s="1"/>
  <c r="S22" i="23"/>
  <c r="R22" i="23"/>
  <c r="R20" i="24" s="1"/>
  <c r="Q22" i="23"/>
  <c r="Q20" i="24" s="1"/>
  <c r="P22" i="23"/>
  <c r="P20" i="24" s="1"/>
  <c r="O22" i="23"/>
  <c r="N22" i="23"/>
  <c r="N20" i="24" s="1"/>
  <c r="M22" i="23"/>
  <c r="M20" i="24" s="1"/>
  <c r="L22" i="23"/>
  <c r="L20" i="24" s="1"/>
  <c r="K22" i="23"/>
  <c r="J22" i="23"/>
  <c r="I22" i="23"/>
  <c r="I20" i="24" s="1"/>
  <c r="H22" i="23"/>
  <c r="H20" i="24" s="1"/>
  <c r="G22" i="23"/>
  <c r="F22" i="23"/>
  <c r="F20" i="24" s="1"/>
  <c r="E22" i="23"/>
  <c r="E20" i="24" s="1"/>
  <c r="D22" i="23"/>
  <c r="D20" i="24" s="1"/>
  <c r="C22" i="23"/>
  <c r="W21" i="23"/>
  <c r="V21" i="23"/>
  <c r="U21" i="23"/>
  <c r="T21" i="23"/>
  <c r="W20" i="23"/>
  <c r="V20" i="23"/>
  <c r="U20" i="23"/>
  <c r="T20" i="23"/>
  <c r="W19" i="23"/>
  <c r="V19" i="23"/>
  <c r="U19" i="23"/>
  <c r="U23" i="23" s="1"/>
  <c r="U30" i="24" s="1"/>
  <c r="T19" i="23"/>
  <c r="W18" i="23"/>
  <c r="V18" i="23"/>
  <c r="V22" i="23" s="1"/>
  <c r="V20" i="24" s="1"/>
  <c r="U18" i="23"/>
  <c r="U22" i="23" s="1"/>
  <c r="U20" i="24" s="1"/>
  <c r="T18" i="23"/>
  <c r="T22" i="23" s="1"/>
  <c r="T20" i="24" s="1"/>
  <c r="AG17" i="23"/>
  <c r="AG24" i="23" s="1"/>
  <c r="AF17" i="23"/>
  <c r="AF24" i="23" s="1"/>
  <c r="AE17" i="23"/>
  <c r="AD17" i="23"/>
  <c r="AC17" i="23"/>
  <c r="AB17" i="23"/>
  <c r="AA17" i="23"/>
  <c r="Z17" i="23"/>
  <c r="Y17" i="23"/>
  <c r="X17" i="23"/>
  <c r="S17" i="23"/>
  <c r="R17" i="23"/>
  <c r="Q17" i="23"/>
  <c r="P17" i="23"/>
  <c r="O17" i="23"/>
  <c r="N17" i="23"/>
  <c r="M17" i="23"/>
  <c r="L17" i="23"/>
  <c r="K17" i="23"/>
  <c r="J17" i="23"/>
  <c r="I17" i="23"/>
  <c r="H17" i="23"/>
  <c r="G17" i="23"/>
  <c r="F17" i="23"/>
  <c r="E17" i="23"/>
  <c r="D17" i="23"/>
  <c r="C17" i="23"/>
  <c r="W16" i="23"/>
  <c r="W10" i="24" s="1"/>
  <c r="V16" i="23"/>
  <c r="V10" i="24" s="1"/>
  <c r="U16" i="23"/>
  <c r="U10" i="24" s="1"/>
  <c r="T16" i="23"/>
  <c r="T10" i="24" s="1"/>
  <c r="W15" i="23"/>
  <c r="W9" i="24" s="1"/>
  <c r="V15" i="23"/>
  <c r="V9" i="24" s="1"/>
  <c r="U15" i="23"/>
  <c r="U9" i="24" s="1"/>
  <c r="T15" i="23"/>
  <c r="T9" i="24" s="1"/>
  <c r="W14" i="23"/>
  <c r="W8" i="24" s="1"/>
  <c r="V14" i="23"/>
  <c r="V8" i="24" s="1"/>
  <c r="U14" i="23"/>
  <c r="U8" i="24" s="1"/>
  <c r="T14" i="23"/>
  <c r="T8" i="24" s="1"/>
  <c r="W13" i="23"/>
  <c r="V13" i="23"/>
  <c r="U13" i="23"/>
  <c r="T13" i="23"/>
  <c r="W12" i="23"/>
  <c r="V12" i="23"/>
  <c r="U12" i="23"/>
  <c r="T12" i="23"/>
  <c r="W11" i="23"/>
  <c r="V11" i="23"/>
  <c r="U11" i="23"/>
  <c r="T11" i="23"/>
  <c r="W10" i="23"/>
  <c r="V10" i="23"/>
  <c r="U10" i="23"/>
  <c r="T10" i="23"/>
  <c r="W9" i="23"/>
  <c r="V9" i="23"/>
  <c r="U9" i="23"/>
  <c r="T9" i="23"/>
  <c r="W8" i="23"/>
  <c r="W17" i="23" s="1"/>
  <c r="V8" i="23"/>
  <c r="V7" i="24" s="1"/>
  <c r="U8" i="23"/>
  <c r="U7" i="24" s="1"/>
  <c r="T8" i="23"/>
  <c r="H22" i="25" l="1"/>
  <c r="V21" i="25"/>
  <c r="V23" i="23"/>
  <c r="V30" i="24" s="1"/>
  <c r="V24" i="23"/>
  <c r="I24" i="23"/>
  <c r="Q24" i="23"/>
  <c r="U32" i="23"/>
  <c r="U33" i="23" s="1"/>
  <c r="D33" i="23"/>
  <c r="AF17" i="24"/>
  <c r="K44" i="23"/>
  <c r="AD11" i="24"/>
  <c r="C11" i="24"/>
  <c r="G11" i="24"/>
  <c r="S22" i="24"/>
  <c r="S27" i="24" s="1"/>
  <c r="C33" i="25"/>
  <c r="S33" i="25"/>
  <c r="AG36" i="25"/>
  <c r="U41" i="25"/>
  <c r="V43" i="25"/>
  <c r="P46" i="25"/>
  <c r="X46" i="25"/>
  <c r="U65" i="25"/>
  <c r="V65" i="25"/>
  <c r="W65" i="25"/>
  <c r="V66" i="25"/>
  <c r="J24" i="23"/>
  <c r="AB24" i="23"/>
  <c r="V32" i="23"/>
  <c r="V33" i="23" s="1"/>
  <c r="H33" i="23"/>
  <c r="AA33" i="23"/>
  <c r="AA38" i="23" s="1"/>
  <c r="AA46" i="23" s="1"/>
  <c r="X38" i="23"/>
  <c r="C44" i="23"/>
  <c r="W7" i="24"/>
  <c r="W11" i="24" s="1"/>
  <c r="C22" i="24"/>
  <c r="C27" i="24" s="1"/>
  <c r="AA22" i="24"/>
  <c r="AA27" i="24" s="1"/>
  <c r="X22" i="25"/>
  <c r="X33" i="25" s="1"/>
  <c r="M22" i="25"/>
  <c r="AC33" i="25"/>
  <c r="AG33" i="25"/>
  <c r="K33" i="25"/>
  <c r="X36" i="25"/>
  <c r="U64" i="25"/>
  <c r="W23" i="23"/>
  <c r="W30" i="24" s="1"/>
  <c r="X24" i="23"/>
  <c r="U17" i="23"/>
  <c r="E24" i="23"/>
  <c r="M24" i="23"/>
  <c r="Y24" i="23"/>
  <c r="L33" i="23"/>
  <c r="AB33" i="23"/>
  <c r="V27" i="24"/>
  <c r="O44" i="23"/>
  <c r="AF18" i="24"/>
  <c r="I11" i="24"/>
  <c r="G22" i="24"/>
  <c r="G27" i="24" s="1"/>
  <c r="E22" i="25"/>
  <c r="Y22" i="25"/>
  <c r="P36" i="25"/>
  <c r="W45" i="25"/>
  <c r="E46" i="25"/>
  <c r="E52" i="25" s="1"/>
  <c r="M46" i="25"/>
  <c r="M52" i="25" s="1"/>
  <c r="W47" i="25"/>
  <c r="AC46" i="25"/>
  <c r="AC36" i="25" s="1"/>
  <c r="AC52" i="25" s="1"/>
  <c r="T51" i="25"/>
  <c r="V57" i="25"/>
  <c r="W58" i="25"/>
  <c r="T59" i="25"/>
  <c r="U59" i="25"/>
  <c r="V59" i="25"/>
  <c r="W59" i="25"/>
  <c r="T66" i="25"/>
  <c r="U66" i="25"/>
  <c r="T67" i="25"/>
  <c r="U67" i="25"/>
  <c r="V67" i="25"/>
  <c r="W67" i="25"/>
  <c r="F24" i="23"/>
  <c r="R24" i="23"/>
  <c r="U11" i="24"/>
  <c r="V11" i="24"/>
  <c r="V17" i="23"/>
  <c r="U24" i="23"/>
  <c r="Z24" i="23"/>
  <c r="H24" i="23"/>
  <c r="P24" i="23"/>
  <c r="AC24" i="23"/>
  <c r="C69" i="25"/>
  <c r="K69" i="25"/>
  <c r="O69" i="25"/>
  <c r="S69" i="25"/>
  <c r="P33" i="23"/>
  <c r="AE33" i="23"/>
  <c r="AE38" i="23" s="1"/>
  <c r="AF38" i="23"/>
  <c r="G44" i="23"/>
  <c r="S44" i="23"/>
  <c r="AE44" i="23"/>
  <c r="Y11" i="24"/>
  <c r="AC11" i="24"/>
  <c r="AG11" i="24"/>
  <c r="K22" i="24"/>
  <c r="K27" i="24" s="1"/>
  <c r="J22" i="25"/>
  <c r="N22" i="25"/>
  <c r="N33" i="25" s="1"/>
  <c r="Z22" i="25"/>
  <c r="AD22" i="25"/>
  <c r="T37" i="25"/>
  <c r="U37" i="25"/>
  <c r="V37" i="25"/>
  <c r="W37" i="25"/>
  <c r="V38" i="25"/>
  <c r="AE36" i="25"/>
  <c r="T42" i="25"/>
  <c r="U42" i="25"/>
  <c r="V42" i="25"/>
  <c r="W42" i="25"/>
  <c r="W43" i="25"/>
  <c r="F46" i="25"/>
  <c r="F52" i="25" s="1"/>
  <c r="N46" i="25"/>
  <c r="N52" i="25" s="1"/>
  <c r="R46" i="25"/>
  <c r="Z46" i="25"/>
  <c r="AD46" i="25"/>
  <c r="T49" i="25"/>
  <c r="U49" i="25"/>
  <c r="V49" i="25"/>
  <c r="T50" i="25"/>
  <c r="U50" i="25"/>
  <c r="V50" i="25"/>
  <c r="W50" i="25"/>
  <c r="V51" i="25"/>
  <c r="W51" i="25"/>
  <c r="V61" i="25"/>
  <c r="C12" i="21"/>
  <c r="E171" i="26"/>
  <c r="E172" i="26" s="1"/>
  <c r="E8" i="13"/>
  <c r="D171" i="26"/>
  <c r="G171" i="26"/>
  <c r="G172" i="26" s="1"/>
  <c r="F171" i="26"/>
  <c r="F172" i="26" s="1"/>
  <c r="C171" i="26"/>
  <c r="C72" i="21"/>
  <c r="C94" i="21"/>
  <c r="C10" i="12"/>
  <c r="C51" i="6"/>
  <c r="C90" i="21"/>
  <c r="E11" i="14"/>
  <c r="D8" i="13"/>
  <c r="F11" i="14"/>
  <c r="D51" i="6"/>
  <c r="D10" i="12"/>
  <c r="E12" i="14"/>
  <c r="E51" i="6"/>
  <c r="F8" i="13"/>
  <c r="E10" i="12"/>
  <c r="G11" i="14"/>
  <c r="G51" i="6"/>
  <c r="H8" i="13"/>
  <c r="I11" i="14"/>
  <c r="G10" i="12"/>
  <c r="F51" i="6"/>
  <c r="F10" i="12"/>
  <c r="H11" i="14"/>
  <c r="G8" i="13"/>
  <c r="C25" i="7"/>
  <c r="D25" i="7" s="1"/>
  <c r="C27" i="7"/>
  <c r="D27" i="7" s="1"/>
  <c r="D94" i="19"/>
  <c r="E94" i="19"/>
  <c r="D99" i="19"/>
  <c r="C94" i="19"/>
  <c r="C99" i="19"/>
  <c r="E99" i="19"/>
  <c r="AG76" i="25"/>
  <c r="W14" i="24"/>
  <c r="W17" i="24" s="1"/>
  <c r="W18" i="24" s="1"/>
  <c r="W38" i="23"/>
  <c r="X76" i="25"/>
  <c r="AE76" i="25"/>
  <c r="R22" i="25"/>
  <c r="R33" i="25" s="1"/>
  <c r="W14" i="25"/>
  <c r="AC76" i="25"/>
  <c r="AA20" i="24"/>
  <c r="AA28" i="24" s="1"/>
  <c r="AA24" i="23"/>
  <c r="K20" i="24"/>
  <c r="K28" i="24" s="1"/>
  <c r="K24" i="23"/>
  <c r="S20" i="24"/>
  <c r="S28" i="24" s="1"/>
  <c r="S24" i="23"/>
  <c r="Z60" i="25"/>
  <c r="Z54" i="25" s="1"/>
  <c r="Z33" i="23"/>
  <c r="S33" i="23"/>
  <c r="Y63" i="25"/>
  <c r="Y62" i="25" s="1"/>
  <c r="Y44" i="23"/>
  <c r="Y22" i="24"/>
  <c r="Y27" i="24" s="1"/>
  <c r="Y28" i="24" s="1"/>
  <c r="AB20" i="24"/>
  <c r="W9" i="25"/>
  <c r="T7" i="24"/>
  <c r="T11" i="24" s="1"/>
  <c r="T17" i="23"/>
  <c r="I63" i="25"/>
  <c r="I62" i="25" s="1"/>
  <c r="I22" i="24"/>
  <c r="I27" i="24" s="1"/>
  <c r="I28" i="24" s="1"/>
  <c r="I44" i="23"/>
  <c r="M63" i="25"/>
  <c r="M62" i="25" s="1"/>
  <c r="M44" i="23"/>
  <c r="M22" i="24"/>
  <c r="M27" i="24" s="1"/>
  <c r="K76" i="25"/>
  <c r="F63" i="25"/>
  <c r="F62" i="25" s="1"/>
  <c r="F22" i="24"/>
  <c r="F27" i="24" s="1"/>
  <c r="F28" i="24" s="1"/>
  <c r="J63" i="25"/>
  <c r="J62" i="25" s="1"/>
  <c r="J22" i="24"/>
  <c r="J27" i="24" s="1"/>
  <c r="T23" i="23"/>
  <c r="T30" i="24" s="1"/>
  <c r="C20" i="24"/>
  <c r="C28" i="24" s="1"/>
  <c r="C24" i="23"/>
  <c r="G20" i="24"/>
  <c r="G28" i="24" s="1"/>
  <c r="G24" i="23"/>
  <c r="O20" i="24"/>
  <c r="O24" i="23"/>
  <c r="AD60" i="25"/>
  <c r="AD33" i="23"/>
  <c r="C33" i="23"/>
  <c r="K33" i="23"/>
  <c r="AC63" i="25"/>
  <c r="AC62" i="25" s="1"/>
  <c r="AC44" i="23"/>
  <c r="AG63" i="25"/>
  <c r="AG62" i="25" s="1"/>
  <c r="AG22" i="24"/>
  <c r="AG27" i="24" s="1"/>
  <c r="AG28" i="24" s="1"/>
  <c r="AG44" i="23"/>
  <c r="W39" i="23"/>
  <c r="W23" i="24"/>
  <c r="J44" i="23"/>
  <c r="R44" i="23"/>
  <c r="AE14" i="24"/>
  <c r="AE17" i="24" s="1"/>
  <c r="AE18" i="24" s="1"/>
  <c r="M28" i="24"/>
  <c r="AC17" i="24"/>
  <c r="AC18" i="24" s="1"/>
  <c r="F60" i="25"/>
  <c r="F54" i="25" s="1"/>
  <c r="F69" i="25" s="1"/>
  <c r="F70" i="25" s="1"/>
  <c r="F77" i="25" s="1"/>
  <c r="F33" i="23"/>
  <c r="J60" i="25"/>
  <c r="J54" i="25" s="1"/>
  <c r="J69" i="25" s="1"/>
  <c r="J70" i="25" s="1"/>
  <c r="J77" i="25" s="1"/>
  <c r="J33" i="23"/>
  <c r="N60" i="25"/>
  <c r="V60" i="25" s="1"/>
  <c r="N33" i="23"/>
  <c r="R60" i="25"/>
  <c r="W60" i="25" s="1"/>
  <c r="R33" i="23"/>
  <c r="T33" i="23"/>
  <c r="AC38" i="23"/>
  <c r="AC46" i="23" s="1"/>
  <c r="U22" i="24"/>
  <c r="U27" i="24" s="1"/>
  <c r="U28" i="24" s="1"/>
  <c r="U44" i="23"/>
  <c r="U45" i="23" s="1"/>
  <c r="U31" i="24" s="1"/>
  <c r="Z63" i="25"/>
  <c r="Z62" i="25" s="1"/>
  <c r="Z22" i="24"/>
  <c r="Z27" i="24" s="1"/>
  <c r="AD63" i="25"/>
  <c r="AD62" i="25" s="1"/>
  <c r="AD22" i="24"/>
  <c r="AD27" i="24" s="1"/>
  <c r="AD28" i="24" s="1"/>
  <c r="T23" i="24"/>
  <c r="T39" i="23"/>
  <c r="K11" i="24"/>
  <c r="O11" i="24"/>
  <c r="Z11" i="24"/>
  <c r="Q28" i="24"/>
  <c r="V14" i="25"/>
  <c r="AF22" i="25"/>
  <c r="G33" i="25"/>
  <c r="G33" i="23"/>
  <c r="O33" i="23"/>
  <c r="E63" i="25"/>
  <c r="E62" i="25" s="1"/>
  <c r="E22" i="24"/>
  <c r="E27" i="24" s="1"/>
  <c r="E28" i="24" s="1"/>
  <c r="E44" i="23"/>
  <c r="Q63" i="25"/>
  <c r="Q62" i="25" s="1"/>
  <c r="Q22" i="24"/>
  <c r="Q27" i="24" s="1"/>
  <c r="Q44" i="23"/>
  <c r="V44" i="23"/>
  <c r="N76" i="25"/>
  <c r="Y33" i="25"/>
  <c r="W24" i="23"/>
  <c r="AE20" i="24"/>
  <c r="AE24" i="23"/>
  <c r="N63" i="25"/>
  <c r="N62" i="25" s="1"/>
  <c r="N22" i="24"/>
  <c r="N27" i="24" s="1"/>
  <c r="N28" i="24" s="1"/>
  <c r="X18" i="24"/>
  <c r="AA14" i="24"/>
  <c r="AA17" i="24" s="1"/>
  <c r="AA18" i="24" s="1"/>
  <c r="AA29" i="24" s="1"/>
  <c r="AA32" i="24" s="1"/>
  <c r="AA34" i="24" s="1"/>
  <c r="V28" i="24"/>
  <c r="R22" i="24"/>
  <c r="R27" i="24" s="1"/>
  <c r="R28" i="24" s="1"/>
  <c r="AC22" i="24"/>
  <c r="AC27" i="24" s="1"/>
  <c r="AC28" i="24" s="1"/>
  <c r="C76" i="25"/>
  <c r="S76" i="25"/>
  <c r="T14" i="25"/>
  <c r="O76" i="25"/>
  <c r="D22" i="25"/>
  <c r="T22" i="25" s="1"/>
  <c r="T21" i="25"/>
  <c r="U22" i="25"/>
  <c r="J33" i="25"/>
  <c r="AD33" i="25"/>
  <c r="D63" i="25"/>
  <c r="D22" i="24"/>
  <c r="D27" i="24" s="1"/>
  <c r="D28" i="24" s="1"/>
  <c r="H63" i="25"/>
  <c r="H22" i="24"/>
  <c r="H27" i="24" s="1"/>
  <c r="H28" i="24" s="1"/>
  <c r="L63" i="25"/>
  <c r="L22" i="24"/>
  <c r="L27" i="24" s="1"/>
  <c r="L28" i="24" s="1"/>
  <c r="P63" i="25"/>
  <c r="P22" i="24"/>
  <c r="P27" i="24" s="1"/>
  <c r="P28" i="24" s="1"/>
  <c r="X63" i="25"/>
  <c r="X62" i="25" s="1"/>
  <c r="X22" i="24"/>
  <c r="X27" i="24" s="1"/>
  <c r="X28" i="24" s="1"/>
  <c r="AB63" i="25"/>
  <c r="AB62" i="25" s="1"/>
  <c r="AB22" i="24"/>
  <c r="AB27" i="24" s="1"/>
  <c r="AF63" i="25"/>
  <c r="AF62" i="25" s="1"/>
  <c r="AF22" i="24"/>
  <c r="AF27" i="24" s="1"/>
  <c r="AF28" i="24" s="1"/>
  <c r="AF29" i="24" s="1"/>
  <c r="AF32" i="24" s="1"/>
  <c r="AF34" i="24" s="1"/>
  <c r="J20" i="24"/>
  <c r="J28" i="24" s="1"/>
  <c r="Z20" i="24"/>
  <c r="Q22" i="25"/>
  <c r="Q33" i="25" s="1"/>
  <c r="V9" i="25"/>
  <c r="U14" i="25"/>
  <c r="W16" i="25"/>
  <c r="W21" i="25"/>
  <c r="U21" i="25"/>
  <c r="E33" i="25"/>
  <c r="I33" i="25"/>
  <c r="AF33" i="25"/>
  <c r="AB36" i="25"/>
  <c r="AB52" i="25" s="1"/>
  <c r="AF36" i="25"/>
  <c r="AF52" i="25" s="1"/>
  <c r="U38" i="25"/>
  <c r="Q36" i="25"/>
  <c r="Q52" i="25" s="1"/>
  <c r="W38" i="25"/>
  <c r="AA36" i="25"/>
  <c r="T40" i="25"/>
  <c r="T41" i="25"/>
  <c r="U47" i="25"/>
  <c r="I46" i="25"/>
  <c r="I52" i="25" s="1"/>
  <c r="AC60" i="25"/>
  <c r="AC54" i="25" s="1"/>
  <c r="AC69" i="25" s="1"/>
  <c r="W22" i="25"/>
  <c r="AB22" i="25"/>
  <c r="AB33" i="25" s="1"/>
  <c r="Z33" i="25"/>
  <c r="M33" i="25"/>
  <c r="AA33" i="25"/>
  <c r="D52" i="25"/>
  <c r="Y52" i="25"/>
  <c r="N24" i="23"/>
  <c r="AD24" i="23"/>
  <c r="T60" i="25"/>
  <c r="U60" i="25"/>
  <c r="E33" i="23"/>
  <c r="I33" i="23"/>
  <c r="M33" i="23"/>
  <c r="Q33" i="23"/>
  <c r="Y33" i="23"/>
  <c r="AG33" i="23"/>
  <c r="D44" i="23"/>
  <c r="H44" i="23"/>
  <c r="L44" i="23"/>
  <c r="P44" i="23"/>
  <c r="X44" i="23"/>
  <c r="X46" i="23" s="1"/>
  <c r="AB44" i="23"/>
  <c r="AF44" i="23"/>
  <c r="AF46" i="23" s="1"/>
  <c r="V45" i="23"/>
  <c r="V31" i="24" s="1"/>
  <c r="D11" i="24"/>
  <c r="H11" i="24"/>
  <c r="L11" i="24"/>
  <c r="P11" i="24"/>
  <c r="O22" i="24"/>
  <c r="O27" i="24" s="1"/>
  <c r="AE22" i="24"/>
  <c r="AE27" i="24" s="1"/>
  <c r="T9" i="25"/>
  <c r="U9" i="25"/>
  <c r="L22" i="25"/>
  <c r="V22" i="25" s="1"/>
  <c r="U16" i="25"/>
  <c r="V16" i="25"/>
  <c r="T16" i="25"/>
  <c r="T32" i="25"/>
  <c r="H32" i="25"/>
  <c r="U31" i="25"/>
  <c r="L32" i="25"/>
  <c r="V31" i="25"/>
  <c r="P32" i="25"/>
  <c r="W31" i="25"/>
  <c r="T31" i="25"/>
  <c r="F33" i="25"/>
  <c r="V47" i="25"/>
  <c r="T48" i="25"/>
  <c r="P52" i="25"/>
  <c r="AG52" i="25"/>
  <c r="AA52" i="25"/>
  <c r="AA70" i="25" s="1"/>
  <c r="AA77" i="25" s="1"/>
  <c r="AE52" i="25"/>
  <c r="AE70" i="25" s="1"/>
  <c r="AE77" i="25" s="1"/>
  <c r="U48" i="25"/>
  <c r="H46" i="25"/>
  <c r="V48" i="25"/>
  <c r="X54" i="25"/>
  <c r="AB54" i="25"/>
  <c r="AF54" i="25"/>
  <c r="AF69" i="25" s="1"/>
  <c r="E54" i="25"/>
  <c r="E69" i="25" s="1"/>
  <c r="E70" i="25" s="1"/>
  <c r="E77" i="25" s="1"/>
  <c r="I54" i="25"/>
  <c r="I69" i="25" s="1"/>
  <c r="U56" i="25"/>
  <c r="M54" i="25"/>
  <c r="M69" i="25" s="1"/>
  <c r="M70" i="25" s="1"/>
  <c r="M77" i="25" s="1"/>
  <c r="V56" i="25"/>
  <c r="W56" i="25"/>
  <c r="Q54" i="25"/>
  <c r="Q69" i="25" s="1"/>
  <c r="G54" i="25"/>
  <c r="G69" i="25" s="1"/>
  <c r="Z36" i="25"/>
  <c r="Z52" i="25" s="1"/>
  <c r="AD36" i="25"/>
  <c r="AD52" i="25" s="1"/>
  <c r="W48" i="25"/>
  <c r="R36" i="25"/>
  <c r="T38" i="25"/>
  <c r="U40" i="25"/>
  <c r="W40" i="25"/>
  <c r="U43" i="25"/>
  <c r="U44" i="25"/>
  <c r="W44" i="25"/>
  <c r="T47" i="25"/>
  <c r="X52" i="25"/>
  <c r="AD54" i="25"/>
  <c r="AD69" i="25" s="1"/>
  <c r="I75" i="25"/>
  <c r="U75" i="25" s="1"/>
  <c r="U74" i="25"/>
  <c r="V41" i="25"/>
  <c r="T43" i="25"/>
  <c r="V45" i="25"/>
  <c r="C46" i="25"/>
  <c r="G46" i="25"/>
  <c r="G52" i="25" s="1"/>
  <c r="K46" i="25"/>
  <c r="K52" i="25" s="1"/>
  <c r="K70" i="25" s="1"/>
  <c r="K77" i="25" s="1"/>
  <c r="O46" i="25"/>
  <c r="O52" i="25" s="1"/>
  <c r="O70" i="25" s="1"/>
  <c r="O77" i="25" s="1"/>
  <c r="S46" i="25"/>
  <c r="W46" i="25" s="1"/>
  <c r="D54" i="25"/>
  <c r="U55" i="25"/>
  <c r="H54" i="25"/>
  <c r="V55" i="25"/>
  <c r="L54" i="25"/>
  <c r="W55" i="25"/>
  <c r="P54" i="25"/>
  <c r="T55" i="25"/>
  <c r="T56" i="25"/>
  <c r="T57" i="25"/>
  <c r="U57" i="25"/>
  <c r="W57" i="25"/>
  <c r="T58" i="25"/>
  <c r="U58" i="25"/>
  <c r="V58" i="25"/>
  <c r="T61" i="25"/>
  <c r="U61" i="25"/>
  <c r="W61" i="25"/>
  <c r="N54" i="25"/>
  <c r="N69" i="25" s="1"/>
  <c r="N70" i="25" s="1"/>
  <c r="R54" i="25"/>
  <c r="R69" i="25" s="1"/>
  <c r="Y54" i="25"/>
  <c r="Y69" i="25" s="1"/>
  <c r="AG54" i="25"/>
  <c r="AG69" i="25" s="1"/>
  <c r="W64" i="25"/>
  <c r="T65" i="25"/>
  <c r="T74" i="25"/>
  <c r="V74" i="25"/>
  <c r="W75" i="25"/>
  <c r="W74" i="25"/>
  <c r="D75" i="25"/>
  <c r="T75" i="25" s="1"/>
  <c r="L75" i="25"/>
  <c r="V75" i="25" s="1"/>
  <c r="V14" i="24" l="1"/>
  <c r="V17" i="24" s="1"/>
  <c r="V18" i="24" s="1"/>
  <c r="V29" i="24" s="1"/>
  <c r="V32" i="24" s="1"/>
  <c r="V34" i="24" s="1"/>
  <c r="V38" i="23"/>
  <c r="U14" i="24"/>
  <c r="U17" i="24" s="1"/>
  <c r="U18" i="24" s="1"/>
  <c r="U29" i="24" s="1"/>
  <c r="U32" i="24" s="1"/>
  <c r="U34" i="24" s="1"/>
  <c r="U38" i="23"/>
  <c r="Y70" i="25"/>
  <c r="Y77" i="25" s="1"/>
  <c r="I70" i="25"/>
  <c r="I77" i="25" s="1"/>
  <c r="AF70" i="25"/>
  <c r="AF77" i="25" s="1"/>
  <c r="O79" i="25"/>
  <c r="O28" i="24"/>
  <c r="Z69" i="25"/>
  <c r="Z70" i="25" s="1"/>
  <c r="AB14" i="24"/>
  <c r="AB17" i="24" s="1"/>
  <c r="AB18" i="24" s="1"/>
  <c r="AB38" i="23"/>
  <c r="AB46" i="23" s="1"/>
  <c r="V46" i="25"/>
  <c r="S36" i="25"/>
  <c r="W36" i="25" s="1"/>
  <c r="O71" i="25"/>
  <c r="AE28" i="24"/>
  <c r="AB28" i="24"/>
  <c r="AB29" i="24" s="1"/>
  <c r="AB32" i="24" s="1"/>
  <c r="AB34" i="24" s="1"/>
  <c r="AE46" i="23"/>
  <c r="L14" i="24"/>
  <c r="L17" i="24" s="1"/>
  <c r="L38" i="23"/>
  <c r="H14" i="24"/>
  <c r="H17" i="24" s="1"/>
  <c r="H18" i="24" s="1"/>
  <c r="H29" i="24" s="1"/>
  <c r="H32" i="24" s="1"/>
  <c r="H34" i="24" s="1"/>
  <c r="H38" i="23"/>
  <c r="H46" i="23" s="1"/>
  <c r="D14" i="24"/>
  <c r="D17" i="24" s="1"/>
  <c r="D18" i="24" s="1"/>
  <c r="D29" i="24" s="1"/>
  <c r="D32" i="24" s="1"/>
  <c r="D34" i="24" s="1"/>
  <c r="D38" i="23"/>
  <c r="D46" i="23" s="1"/>
  <c r="G70" i="25"/>
  <c r="G77" i="25" s="1"/>
  <c r="AD70" i="25"/>
  <c r="AD77" i="25" s="1"/>
  <c r="L18" i="24"/>
  <c r="L46" i="23"/>
  <c r="Q70" i="25"/>
  <c r="Q77" i="25" s="1"/>
  <c r="P14" i="24"/>
  <c r="P17" i="24" s="1"/>
  <c r="P18" i="24" s="1"/>
  <c r="P29" i="24" s="1"/>
  <c r="P32" i="24" s="1"/>
  <c r="P34" i="24" s="1"/>
  <c r="P38" i="23"/>
  <c r="P46" i="23" s="1"/>
  <c r="D95" i="21"/>
  <c r="C70" i="21"/>
  <c r="B171" i="26"/>
  <c r="B172" i="26" s="1"/>
  <c r="C172" i="26"/>
  <c r="D172" i="26"/>
  <c r="B51" i="6"/>
  <c r="Q71" i="25"/>
  <c r="Q76" i="25"/>
  <c r="Q79" i="25" s="1"/>
  <c r="AC29" i="24"/>
  <c r="AC32" i="24" s="1"/>
  <c r="AC34" i="24" s="1"/>
  <c r="R76" i="25"/>
  <c r="N77" i="25"/>
  <c r="N71" i="25"/>
  <c r="I14" i="24"/>
  <c r="I17" i="24" s="1"/>
  <c r="I18" i="24" s="1"/>
  <c r="I29" i="24" s="1"/>
  <c r="I32" i="24" s="1"/>
  <c r="I34" i="24" s="1"/>
  <c r="I38" i="23"/>
  <c r="I46" i="23" s="1"/>
  <c r="T22" i="24"/>
  <c r="T27" i="24" s="1"/>
  <c r="T28" i="24" s="1"/>
  <c r="T44" i="23"/>
  <c r="T45" i="23" s="1"/>
  <c r="T31" i="24" s="1"/>
  <c r="T54" i="25"/>
  <c r="R52" i="25"/>
  <c r="R70" i="25" s="1"/>
  <c r="R77" i="25" s="1"/>
  <c r="U32" i="25"/>
  <c r="H33" i="25"/>
  <c r="Y38" i="23"/>
  <c r="Y46" i="23" s="1"/>
  <c r="Y14" i="24"/>
  <c r="Y17" i="24" s="1"/>
  <c r="Y18" i="24" s="1"/>
  <c r="Y29" i="24" s="1"/>
  <c r="Y32" i="24" s="1"/>
  <c r="Y34" i="24" s="1"/>
  <c r="AF76" i="25"/>
  <c r="AF79" i="25" s="1"/>
  <c r="AF71" i="25"/>
  <c r="V63" i="25"/>
  <c r="L62" i="25"/>
  <c r="V62" i="25" s="1"/>
  <c r="AE29" i="24"/>
  <c r="AE32" i="24" s="1"/>
  <c r="AE34" i="24" s="1"/>
  <c r="W44" i="23"/>
  <c r="W45" i="23" s="1"/>
  <c r="W31" i="24" s="1"/>
  <c r="W22" i="24"/>
  <c r="W27" i="24" s="1"/>
  <c r="W28" i="24" s="1"/>
  <c r="W29" i="24" s="1"/>
  <c r="AD14" i="24"/>
  <c r="AD17" i="24" s="1"/>
  <c r="AD18" i="24" s="1"/>
  <c r="AD29" i="24" s="1"/>
  <c r="AD32" i="24" s="1"/>
  <c r="AD34" i="24" s="1"/>
  <c r="AD38" i="23"/>
  <c r="AD46" i="23" s="1"/>
  <c r="S14" i="24"/>
  <c r="S17" i="24" s="1"/>
  <c r="S18" i="24" s="1"/>
  <c r="S29" i="24" s="1"/>
  <c r="S32" i="24" s="1"/>
  <c r="S34" i="24" s="1"/>
  <c r="S38" i="23"/>
  <c r="S46" i="23" s="1"/>
  <c r="AE79" i="25"/>
  <c r="E71" i="25"/>
  <c r="E76" i="25"/>
  <c r="E79" i="25" s="1"/>
  <c r="W63" i="25"/>
  <c r="P62" i="25"/>
  <c r="W62" i="25" s="1"/>
  <c r="U63" i="25"/>
  <c r="H62" i="25"/>
  <c r="U62" i="25" s="1"/>
  <c r="AD76" i="25"/>
  <c r="AD79" i="25" s="1"/>
  <c r="AD71" i="25"/>
  <c r="Y71" i="25"/>
  <c r="Y76" i="25"/>
  <c r="Y79" i="25" s="1"/>
  <c r="AB76" i="25"/>
  <c r="V46" i="23"/>
  <c r="K79" i="25"/>
  <c r="H52" i="25"/>
  <c r="U46" i="25"/>
  <c r="P33" i="25"/>
  <c r="W32" i="25"/>
  <c r="S52" i="25"/>
  <c r="S70" i="25" s="1"/>
  <c r="C36" i="25"/>
  <c r="C52" i="25" s="1"/>
  <c r="C70" i="25" s="1"/>
  <c r="AB69" i="25"/>
  <c r="AB70" i="25" s="1"/>
  <c r="AG70" i="25"/>
  <c r="F76" i="25"/>
  <c r="F79" i="25" s="1"/>
  <c r="F71" i="25"/>
  <c r="D33" i="25"/>
  <c r="Q14" i="24"/>
  <c r="Q17" i="24" s="1"/>
  <c r="Q18" i="24" s="1"/>
  <c r="Q29" i="24" s="1"/>
  <c r="Q32" i="24" s="1"/>
  <c r="Q34" i="24" s="1"/>
  <c r="Q38" i="23"/>
  <c r="Q46" i="23" s="1"/>
  <c r="T46" i="25"/>
  <c r="AA71" i="25"/>
  <c r="AA76" i="25"/>
  <c r="AA79" i="25" s="1"/>
  <c r="T63" i="25"/>
  <c r="D62" i="25"/>
  <c r="T62" i="25" s="1"/>
  <c r="N79" i="25"/>
  <c r="O38" i="23"/>
  <c r="O46" i="23" s="1"/>
  <c r="O14" i="24"/>
  <c r="O17" i="24" s="1"/>
  <c r="O18" i="24" s="1"/>
  <c r="O29" i="24" s="1"/>
  <c r="O32" i="24" s="1"/>
  <c r="O34" i="24" s="1"/>
  <c r="T14" i="24"/>
  <c r="T17" i="24" s="1"/>
  <c r="T18" i="24" s="1"/>
  <c r="T29" i="24" s="1"/>
  <c r="T32" i="24" s="1"/>
  <c r="T34" i="24" s="1"/>
  <c r="T38" i="23"/>
  <c r="P69" i="25"/>
  <c r="W69" i="25" s="1"/>
  <c r="W54" i="25"/>
  <c r="H69" i="25"/>
  <c r="U69" i="25" s="1"/>
  <c r="U54" i="25"/>
  <c r="AC70" i="25"/>
  <c r="X69" i="25"/>
  <c r="X70" i="25" s="1"/>
  <c r="V52" i="25"/>
  <c r="V32" i="25"/>
  <c r="L33" i="25"/>
  <c r="M14" i="24"/>
  <c r="M17" i="24" s="1"/>
  <c r="M18" i="24" s="1"/>
  <c r="M29" i="24" s="1"/>
  <c r="M32" i="24" s="1"/>
  <c r="M34" i="24" s="1"/>
  <c r="M38" i="23"/>
  <c r="M46" i="23" s="1"/>
  <c r="T52" i="25"/>
  <c r="M71" i="25"/>
  <c r="M76" i="25"/>
  <c r="M79" i="25" s="1"/>
  <c r="I71" i="25"/>
  <c r="I76" i="25"/>
  <c r="I79" i="25" s="1"/>
  <c r="Z28" i="24"/>
  <c r="X29" i="24"/>
  <c r="X32" i="24" s="1"/>
  <c r="X34" i="24" s="1"/>
  <c r="G14" i="24"/>
  <c r="G17" i="24" s="1"/>
  <c r="G18" i="24" s="1"/>
  <c r="G29" i="24" s="1"/>
  <c r="G32" i="24" s="1"/>
  <c r="G34" i="24" s="1"/>
  <c r="G38" i="23"/>
  <c r="G46" i="23" s="1"/>
  <c r="G71" i="25"/>
  <c r="G76" i="25"/>
  <c r="G79" i="25" s="1"/>
  <c r="R14" i="24"/>
  <c r="R17" i="24" s="1"/>
  <c r="R18" i="24" s="1"/>
  <c r="R29" i="24" s="1"/>
  <c r="R32" i="24" s="1"/>
  <c r="R34" i="24" s="1"/>
  <c r="R38" i="23"/>
  <c r="R46" i="23" s="1"/>
  <c r="J14" i="24"/>
  <c r="J17" i="24" s="1"/>
  <c r="J18" i="24" s="1"/>
  <c r="J29" i="24" s="1"/>
  <c r="J32" i="24" s="1"/>
  <c r="J34" i="24" s="1"/>
  <c r="J38" i="23"/>
  <c r="J46" i="23" s="1"/>
  <c r="Z14" i="24"/>
  <c r="Z17" i="24" s="1"/>
  <c r="Z38" i="23"/>
  <c r="Z46" i="23" s="1"/>
  <c r="AE71" i="25"/>
  <c r="W46" i="23"/>
  <c r="AG14" i="24"/>
  <c r="AG17" i="24" s="1"/>
  <c r="AG18" i="24" s="1"/>
  <c r="AG29" i="24" s="1"/>
  <c r="AG32" i="24" s="1"/>
  <c r="AG34" i="24" s="1"/>
  <c r="AG38" i="23"/>
  <c r="AG46" i="23" s="1"/>
  <c r="Z76" i="25"/>
  <c r="K38" i="23"/>
  <c r="K46" i="23" s="1"/>
  <c r="K14" i="24"/>
  <c r="K17" i="24" s="1"/>
  <c r="K18" i="24" s="1"/>
  <c r="K29" i="24" s="1"/>
  <c r="K32" i="24" s="1"/>
  <c r="K34" i="24" s="1"/>
  <c r="L69" i="25"/>
  <c r="V54" i="25"/>
  <c r="P70" i="25"/>
  <c r="L29" i="24"/>
  <c r="L32" i="24" s="1"/>
  <c r="L34" i="24" s="1"/>
  <c r="E14" i="24"/>
  <c r="E17" i="24" s="1"/>
  <c r="E18" i="24" s="1"/>
  <c r="E29" i="24" s="1"/>
  <c r="E32" i="24" s="1"/>
  <c r="E34" i="24" s="1"/>
  <c r="E38" i="23"/>
  <c r="E46" i="23" s="1"/>
  <c r="J76" i="25"/>
  <c r="J79" i="25" s="1"/>
  <c r="J71" i="25"/>
  <c r="Z18" i="24"/>
  <c r="U46" i="23"/>
  <c r="N14" i="24"/>
  <c r="N17" i="24" s="1"/>
  <c r="N18" i="24" s="1"/>
  <c r="N29" i="24" s="1"/>
  <c r="N32" i="24" s="1"/>
  <c r="N34" i="24" s="1"/>
  <c r="N38" i="23"/>
  <c r="N46" i="23" s="1"/>
  <c r="F14" i="24"/>
  <c r="F17" i="24" s="1"/>
  <c r="F18" i="24" s="1"/>
  <c r="F29" i="24" s="1"/>
  <c r="F32" i="24" s="1"/>
  <c r="F34" i="24" s="1"/>
  <c r="F38" i="23"/>
  <c r="F46" i="23" s="1"/>
  <c r="C14" i="24"/>
  <c r="C17" i="24" s="1"/>
  <c r="C18" i="24" s="1"/>
  <c r="C29" i="24" s="1"/>
  <c r="C32" i="24" s="1"/>
  <c r="C34" i="24" s="1"/>
  <c r="C38" i="23"/>
  <c r="C46" i="23" s="1"/>
  <c r="K71" i="25"/>
  <c r="T24" i="23"/>
  <c r="Z77" i="25" l="1"/>
  <c r="Z79" i="25" s="1"/>
  <c r="Z71" i="25"/>
  <c r="W32" i="24"/>
  <c r="W34" i="24" s="1"/>
  <c r="R71" i="25"/>
  <c r="C77" i="25"/>
  <c r="C79" i="25" s="1"/>
  <c r="C81" i="25" s="1"/>
  <c r="D80" i="25" s="1"/>
  <c r="C71" i="25"/>
  <c r="AB77" i="25"/>
  <c r="AB71" i="25"/>
  <c r="W70" i="25"/>
  <c r="P77" i="25"/>
  <c r="AG77" i="25"/>
  <c r="AG79" i="25" s="1"/>
  <c r="AG71" i="25"/>
  <c r="L76" i="25"/>
  <c r="V33" i="25"/>
  <c r="AC77" i="25"/>
  <c r="AC79" i="25" s="1"/>
  <c r="AC71" i="25"/>
  <c r="P76" i="25"/>
  <c r="P71" i="25"/>
  <c r="W33" i="25"/>
  <c r="AB79" i="25"/>
  <c r="S77" i="25"/>
  <c r="S79" i="25" s="1"/>
  <c r="S71" i="25"/>
  <c r="H70" i="25"/>
  <c r="H71" i="25" s="1"/>
  <c r="U71" i="25" s="1"/>
  <c r="U52" i="25"/>
  <c r="X77" i="25"/>
  <c r="X79" i="25" s="1"/>
  <c r="X71" i="25"/>
  <c r="V69" i="25"/>
  <c r="L70" i="25"/>
  <c r="L71" i="25" s="1"/>
  <c r="V71" i="25" s="1"/>
  <c r="W52" i="25"/>
  <c r="T46" i="23"/>
  <c r="H76" i="25"/>
  <c r="U33" i="25"/>
  <c r="D69" i="25"/>
  <c r="Z29" i="24"/>
  <c r="Z32" i="24" s="1"/>
  <c r="Z34" i="24" s="1"/>
  <c r="D76" i="25"/>
  <c r="T33" i="25"/>
  <c r="R79" i="25"/>
  <c r="U76" i="25" l="1"/>
  <c r="U70" i="25"/>
  <c r="H77" i="25"/>
  <c r="U77" i="25" s="1"/>
  <c r="W77" i="25"/>
  <c r="T69" i="25"/>
  <c r="D70" i="25"/>
  <c r="W71" i="25"/>
  <c r="P79" i="25"/>
  <c r="W79" i="25" s="1"/>
  <c r="W76" i="25"/>
  <c r="T76" i="25"/>
  <c r="V70" i="25"/>
  <c r="L77" i="25"/>
  <c r="V77" i="25" s="1"/>
  <c r="V76" i="25"/>
  <c r="T80" i="25"/>
  <c r="L79" i="25" l="1"/>
  <c r="V79" i="25" s="1"/>
  <c r="T70" i="25"/>
  <c r="D77" i="25"/>
  <c r="D71" i="25"/>
  <c r="T71" i="25" s="1"/>
  <c r="H79" i="25"/>
  <c r="U79" i="25" s="1"/>
  <c r="T77" i="25" l="1"/>
  <c r="D79" i="25"/>
  <c r="T79" i="25" l="1"/>
  <c r="T81" i="25" s="1"/>
  <c r="D81" i="25"/>
  <c r="E80" i="25" s="1"/>
  <c r="E81" i="25" s="1"/>
  <c r="F80" i="25" s="1"/>
  <c r="F81" i="25" s="1"/>
  <c r="G80" i="25" s="1"/>
  <c r="G81" i="25" s="1"/>
  <c r="H80" i="25" s="1"/>
  <c r="U80" i="25" l="1"/>
  <c r="U81" i="25" s="1"/>
  <c r="H81" i="25"/>
  <c r="I80" i="25" s="1"/>
  <c r="I81" i="25" s="1"/>
  <c r="J80" i="25" s="1"/>
  <c r="J81" i="25" s="1"/>
  <c r="K80" i="25" s="1"/>
  <c r="K81" i="25" s="1"/>
  <c r="L80" i="25" s="1"/>
  <c r="V80" i="25" l="1"/>
  <c r="V81" i="25" s="1"/>
  <c r="L81" i="25"/>
  <c r="M80" i="25" s="1"/>
  <c r="M81" i="25" s="1"/>
  <c r="N80" i="25" s="1"/>
  <c r="N81" i="25" s="1"/>
  <c r="O80" i="25" s="1"/>
  <c r="O81" i="25" s="1"/>
  <c r="P80" i="25" s="1"/>
  <c r="P81" i="25" l="1"/>
  <c r="Q80" i="25" s="1"/>
  <c r="Q81" i="25" s="1"/>
  <c r="R80" i="25" s="1"/>
  <c r="R81" i="25" s="1"/>
  <c r="S80" i="25" s="1"/>
  <c r="S81" i="25" s="1"/>
  <c r="W80" i="25"/>
  <c r="W81" i="25" s="1"/>
  <c r="X80" i="25" s="1"/>
  <c r="X81" i="25" s="1"/>
  <c r="Y80" i="25" s="1"/>
  <c r="Y81" i="25" s="1"/>
  <c r="Z80" i="25" s="1"/>
  <c r="Z81" i="25" s="1"/>
  <c r="AA80" i="25" s="1"/>
  <c r="AA81" i="25" s="1"/>
  <c r="AB80" i="25" s="1"/>
  <c r="AB81" i="25" s="1"/>
  <c r="AC80" i="25" s="1"/>
  <c r="AC81" i="25" s="1"/>
  <c r="AD80" i="25" s="1"/>
  <c r="AD81" i="25" s="1"/>
  <c r="AE80" i="25" s="1"/>
  <c r="AE81" i="25" s="1"/>
  <c r="AF80" i="25" s="1"/>
  <c r="AF81" i="25" s="1"/>
  <c r="AG80" i="25" s="1"/>
  <c r="AG81" i="25" s="1"/>
  <c r="S112" i="21" l="1"/>
  <c r="R112" i="21"/>
  <c r="Q112" i="21"/>
  <c r="P112" i="21"/>
  <c r="O112" i="21"/>
  <c r="D110" i="21"/>
  <c r="B95" i="21"/>
  <c r="B100" i="21" s="1"/>
  <c r="A52" i="6" s="1"/>
  <c r="A95" i="21"/>
  <c r="B94" i="21"/>
  <c r="A94" i="21"/>
  <c r="B93" i="21"/>
  <c r="A93" i="21"/>
  <c r="C53" i="6"/>
  <c r="B92" i="21"/>
  <c r="A92" i="21"/>
  <c r="B91" i="21"/>
  <c r="A91" i="21"/>
  <c r="B90" i="21"/>
  <c r="A90" i="21"/>
  <c r="B89" i="21"/>
  <c r="A89" i="21"/>
  <c r="C79" i="20"/>
  <c r="G162" i="26" l="1"/>
  <c r="G53" i="6"/>
  <c r="P58" i="6"/>
  <c r="F162" i="26"/>
  <c r="F53" i="6"/>
  <c r="N58" i="6"/>
  <c r="O58" i="6"/>
  <c r="D162" i="26"/>
  <c r="D53" i="6"/>
  <c r="E162" i="26"/>
  <c r="E53" i="6"/>
  <c r="M58" i="6"/>
  <c r="Q58" i="6"/>
  <c r="C101" i="21"/>
  <c r="C92" i="21"/>
  <c r="D159" i="26"/>
  <c r="E159" i="26"/>
  <c r="F159" i="26"/>
  <c r="F163" i="26" s="1"/>
  <c r="G159" i="26"/>
  <c r="E35" i="19"/>
  <c r="D35" i="19"/>
  <c r="C35" i="19"/>
  <c r="A29" i="19"/>
  <c r="A28" i="19"/>
  <c r="A27" i="19"/>
  <c r="A26" i="19"/>
  <c r="A25" i="19"/>
  <c r="A24" i="19"/>
  <c r="A23" i="19"/>
  <c r="A22" i="19"/>
  <c r="A21" i="19"/>
  <c r="A20" i="19"/>
  <c r="A19" i="19"/>
  <c r="A18" i="19"/>
  <c r="A17" i="19"/>
  <c r="D51" i="18"/>
  <c r="C51" i="18"/>
  <c r="B51" i="18"/>
  <c r="D50" i="18"/>
  <c r="C50" i="18"/>
  <c r="B50" i="18"/>
  <c r="D49" i="18"/>
  <c r="C49" i="18"/>
  <c r="B49" i="18"/>
  <c r="D48" i="18"/>
  <c r="C48" i="18"/>
  <c r="B48" i="18"/>
  <c r="A43" i="18"/>
  <c r="F43" i="18" s="1"/>
  <c r="K43" i="18" s="1"/>
  <c r="A42" i="18"/>
  <c r="F42" i="18" s="1"/>
  <c r="K42" i="18" s="1"/>
  <c r="A41" i="18"/>
  <c r="F41" i="18" s="1"/>
  <c r="K41" i="18" s="1"/>
  <c r="A40" i="18"/>
  <c r="F40" i="18" s="1"/>
  <c r="K40" i="18" s="1"/>
  <c r="D39" i="18"/>
  <c r="E25" i="19" s="1"/>
  <c r="C39" i="18"/>
  <c r="D25" i="19" s="1"/>
  <c r="B39" i="18"/>
  <c r="C25" i="19" s="1"/>
  <c r="A39" i="18"/>
  <c r="F39" i="18" s="1"/>
  <c r="K39" i="18" s="1"/>
  <c r="D38" i="18"/>
  <c r="E24" i="19" s="1"/>
  <c r="C38" i="18"/>
  <c r="D24" i="19" s="1"/>
  <c r="B38" i="18"/>
  <c r="A38" i="18"/>
  <c r="F38" i="18" s="1"/>
  <c r="K38" i="18" s="1"/>
  <c r="A37" i="18"/>
  <c r="F37" i="18" s="1"/>
  <c r="K37" i="18" s="1"/>
  <c r="A36" i="18"/>
  <c r="F36" i="18" s="1"/>
  <c r="K36" i="18" s="1"/>
  <c r="D35" i="18"/>
  <c r="C35" i="18"/>
  <c r="D21" i="19" s="1"/>
  <c r="B35" i="18"/>
  <c r="C21" i="19" s="1"/>
  <c r="A35" i="18"/>
  <c r="F35" i="18" s="1"/>
  <c r="K35" i="18" s="1"/>
  <c r="D34" i="18"/>
  <c r="E20" i="19" s="1"/>
  <c r="C34" i="18"/>
  <c r="D20" i="19" s="1"/>
  <c r="B34" i="18"/>
  <c r="A34" i="18"/>
  <c r="F34" i="18" s="1"/>
  <c r="K34" i="18" s="1"/>
  <c r="A33" i="18"/>
  <c r="F33" i="18" s="1"/>
  <c r="K33" i="18" s="1"/>
  <c r="A32" i="18"/>
  <c r="F32" i="18" s="1"/>
  <c r="K32" i="18" s="1"/>
  <c r="A31" i="18"/>
  <c r="F31" i="18" s="1"/>
  <c r="K31" i="18" s="1"/>
  <c r="D25" i="18"/>
  <c r="C25" i="18"/>
  <c r="B25" i="18"/>
  <c r="D24" i="18"/>
  <c r="C24" i="18"/>
  <c r="B24" i="18"/>
  <c r="D23" i="18"/>
  <c r="C23" i="18"/>
  <c r="B23" i="18"/>
  <c r="D21" i="18"/>
  <c r="C21" i="18"/>
  <c r="B21" i="18"/>
  <c r="D20" i="18"/>
  <c r="C20" i="18"/>
  <c r="B20" i="18"/>
  <c r="D19" i="18"/>
  <c r="C19" i="18"/>
  <c r="B19" i="18"/>
  <c r="D18" i="18"/>
  <c r="C18" i="18"/>
  <c r="B18" i="18"/>
  <c r="D17" i="18"/>
  <c r="C17" i="18"/>
  <c r="B17" i="18"/>
  <c r="D16" i="18"/>
  <c r="C16" i="18"/>
  <c r="B16" i="18"/>
  <c r="D15" i="18"/>
  <c r="M15" i="18" s="1"/>
  <c r="C15" i="18"/>
  <c r="B15" i="18"/>
  <c r="D14" i="18"/>
  <c r="C14" i="18"/>
  <c r="B14" i="18"/>
  <c r="D13" i="18"/>
  <c r="C13" i="18"/>
  <c r="B13" i="18"/>
  <c r="D10" i="18"/>
  <c r="C10" i="18"/>
  <c r="B10" i="18"/>
  <c r="D9" i="18"/>
  <c r="C9" i="18"/>
  <c r="B9" i="18"/>
  <c r="D7" i="18"/>
  <c r="C7" i="18"/>
  <c r="B7" i="18"/>
  <c r="D4" i="18"/>
  <c r="I4" i="18" s="1"/>
  <c r="C4" i="18"/>
  <c r="C30" i="18" s="1"/>
  <c r="B4" i="18"/>
  <c r="G4" i="18" s="1"/>
  <c r="A4" i="18"/>
  <c r="K26" i="18"/>
  <c r="F26" i="18"/>
  <c r="K25" i="18"/>
  <c r="F25" i="18"/>
  <c r="K24" i="18"/>
  <c r="F24" i="18"/>
  <c r="K23" i="18"/>
  <c r="F23" i="18"/>
  <c r="K22" i="18"/>
  <c r="F22" i="18"/>
  <c r="K21" i="18"/>
  <c r="F21" i="18"/>
  <c r="K20" i="18"/>
  <c r="F20" i="18"/>
  <c r="K19" i="18"/>
  <c r="F19" i="18"/>
  <c r="K18" i="18"/>
  <c r="F18" i="18"/>
  <c r="K17" i="18"/>
  <c r="F17" i="18"/>
  <c r="K16" i="18"/>
  <c r="F16" i="18"/>
  <c r="K15" i="18"/>
  <c r="F15" i="18"/>
  <c r="K14" i="18"/>
  <c r="F14" i="18"/>
  <c r="K13" i="18"/>
  <c r="F13" i="18"/>
  <c r="K12" i="18"/>
  <c r="F12" i="18"/>
  <c r="K11" i="18"/>
  <c r="F11" i="18"/>
  <c r="K10" i="18"/>
  <c r="F10" i="18"/>
  <c r="K9" i="18"/>
  <c r="F9" i="18"/>
  <c r="K8" i="18"/>
  <c r="F8" i="18"/>
  <c r="K7" i="18"/>
  <c r="F7" i="18"/>
  <c r="K6" i="18"/>
  <c r="F6" i="18"/>
  <c r="K5" i="18"/>
  <c r="F5" i="18"/>
  <c r="D36" i="17"/>
  <c r="D37" i="17" s="1"/>
  <c r="C36" i="17"/>
  <c r="C40" i="18" s="1"/>
  <c r="D26" i="19" s="1"/>
  <c r="B36" i="17"/>
  <c r="B38" i="17" s="1"/>
  <c r="D28" i="17"/>
  <c r="D30" i="17" s="1"/>
  <c r="C28" i="17"/>
  <c r="C30" i="17" s="1"/>
  <c r="B28" i="17"/>
  <c r="B29" i="17" s="1"/>
  <c r="D22" i="17"/>
  <c r="D32" i="18" s="1"/>
  <c r="E18" i="19" s="1"/>
  <c r="C22" i="17"/>
  <c r="C40" i="17" s="1"/>
  <c r="C59" i="18" s="1"/>
  <c r="B22" i="17"/>
  <c r="B40" i="17" s="1"/>
  <c r="B58" i="18" s="1"/>
  <c r="D15" i="17"/>
  <c r="E47" i="19" s="1"/>
  <c r="C15" i="17"/>
  <c r="C31" i="18" s="1"/>
  <c r="B15" i="17"/>
  <c r="B39" i="17" s="1"/>
  <c r="D9" i="17"/>
  <c r="D48" i="17" s="1"/>
  <c r="C9" i="17"/>
  <c r="C48" i="17" s="1"/>
  <c r="B9" i="17"/>
  <c r="B48" i="17" s="1"/>
  <c r="D77" i="16"/>
  <c r="D26" i="18" s="1"/>
  <c r="C77" i="16"/>
  <c r="B26" i="18"/>
  <c r="D68" i="16"/>
  <c r="C68" i="16"/>
  <c r="D50" i="16"/>
  <c r="C50" i="16"/>
  <c r="D8" i="18"/>
  <c r="D20" i="16"/>
  <c r="D5" i="18" s="1"/>
  <c r="L4" i="18" l="1"/>
  <c r="L16" i="18"/>
  <c r="L20" i="18"/>
  <c r="L18" i="18"/>
  <c r="M19" i="18"/>
  <c r="L14" i="18"/>
  <c r="D163" i="26"/>
  <c r="G163" i="26"/>
  <c r="E163" i="26"/>
  <c r="C56" i="6"/>
  <c r="C162" i="26"/>
  <c r="B162" i="26" s="1"/>
  <c r="C45" i="19"/>
  <c r="C49" i="19"/>
  <c r="C48" i="19"/>
  <c r="B52" i="18"/>
  <c r="B59" i="18"/>
  <c r="B41" i="17"/>
  <c r="B43" i="18" s="1"/>
  <c r="C29" i="19" s="1"/>
  <c r="B37" i="17"/>
  <c r="B32" i="18"/>
  <c r="C18" i="19" s="1"/>
  <c r="B36" i="18"/>
  <c r="C22" i="19" s="1"/>
  <c r="B40" i="18"/>
  <c r="C26" i="19" s="1"/>
  <c r="B42" i="18"/>
  <c r="C28" i="19" s="1"/>
  <c r="B56" i="18"/>
  <c r="B60" i="18"/>
  <c r="B57" i="18"/>
  <c r="B61" i="18"/>
  <c r="C50" i="19"/>
  <c r="B31" i="18"/>
  <c r="C17" i="19" s="1"/>
  <c r="B41" i="18"/>
  <c r="C27" i="19" s="1"/>
  <c r="C47" i="19"/>
  <c r="C38" i="17"/>
  <c r="C29" i="17"/>
  <c r="D31" i="18"/>
  <c r="C69" i="16"/>
  <c r="C78" i="16" s="1"/>
  <c r="L10" i="18"/>
  <c r="C37" i="17"/>
  <c r="D40" i="18"/>
  <c r="E26" i="19" s="1"/>
  <c r="C36" i="18"/>
  <c r="D22" i="19" s="1"/>
  <c r="D29" i="17"/>
  <c r="D36" i="18"/>
  <c r="E22" i="19" s="1"/>
  <c r="C42" i="18"/>
  <c r="D28" i="19" s="1"/>
  <c r="C58" i="18"/>
  <c r="C57" i="18"/>
  <c r="C61" i="18"/>
  <c r="C32" i="18"/>
  <c r="D18" i="19" s="1"/>
  <c r="C56" i="18"/>
  <c r="C60" i="18"/>
  <c r="D40" i="17"/>
  <c r="D61" i="18" s="1"/>
  <c r="D47" i="19"/>
  <c r="C23" i="17"/>
  <c r="C31" i="17" s="1"/>
  <c r="C37" i="18" s="1"/>
  <c r="D46" i="19"/>
  <c r="D39" i="17"/>
  <c r="C52" i="18"/>
  <c r="D49" i="19"/>
  <c r="C39" i="17"/>
  <c r="C41" i="18" s="1"/>
  <c r="D27" i="19" s="1"/>
  <c r="E49" i="19"/>
  <c r="D23" i="17"/>
  <c r="D25" i="17" s="1"/>
  <c r="D45" i="19"/>
  <c r="D52" i="18"/>
  <c r="D69" i="16"/>
  <c r="D78" i="16" s="1"/>
  <c r="M21" i="18"/>
  <c r="M13" i="18"/>
  <c r="M17" i="18"/>
  <c r="E63" i="19"/>
  <c r="E8" i="19"/>
  <c r="D22" i="18"/>
  <c r="B22" i="18"/>
  <c r="L25" i="18"/>
  <c r="L23" i="18"/>
  <c r="D43" i="16"/>
  <c r="E55" i="19" s="1"/>
  <c r="C14" i="7" s="1"/>
  <c r="D14" i="7" s="1"/>
  <c r="M9" i="18"/>
  <c r="M7" i="18"/>
  <c r="D55" i="19"/>
  <c r="E45" i="19"/>
  <c r="C5" i="18"/>
  <c r="M5" i="18" s="1"/>
  <c r="B53" i="6"/>
  <c r="D56" i="6"/>
  <c r="H105" i="21"/>
  <c r="H106" i="21" s="1"/>
  <c r="F52" i="6"/>
  <c r="F105" i="21"/>
  <c r="D52" i="6"/>
  <c r="E56" i="6"/>
  <c r="F56" i="6"/>
  <c r="G56" i="6"/>
  <c r="I105" i="21"/>
  <c r="I106" i="21" s="1"/>
  <c r="G52" i="6"/>
  <c r="G105" i="21"/>
  <c r="G106" i="21" s="1"/>
  <c r="E52" i="6"/>
  <c r="B8" i="18"/>
  <c r="M25" i="18"/>
  <c r="C8" i="19"/>
  <c r="D63" i="19"/>
  <c r="C8" i="18"/>
  <c r="L8" i="18" s="1"/>
  <c r="D8" i="19"/>
  <c r="E50" i="19"/>
  <c r="E48" i="19"/>
  <c r="D56" i="19"/>
  <c r="C63" i="19"/>
  <c r="C62" i="19"/>
  <c r="B5" i="18"/>
  <c r="C26" i="18"/>
  <c r="M26" i="18" s="1"/>
  <c r="D50" i="19"/>
  <c r="D48" i="19"/>
  <c r="C20" i="19"/>
  <c r="C24" i="19"/>
  <c r="H31" i="18"/>
  <c r="H38" i="18"/>
  <c r="E21" i="19"/>
  <c r="H34" i="18"/>
  <c r="D17" i="19"/>
  <c r="E6" i="19"/>
  <c r="E54" i="19" s="1"/>
  <c r="E61" i="19" s="1"/>
  <c r="E70" i="19" s="1"/>
  <c r="E85" i="19" s="1"/>
  <c r="C6" i="19"/>
  <c r="C54" i="19" s="1"/>
  <c r="C61" i="19" s="1"/>
  <c r="C70" i="19" s="1"/>
  <c r="C85" i="19" s="1"/>
  <c r="D6" i="19"/>
  <c r="D16" i="19" s="1"/>
  <c r="C84" i="20"/>
  <c r="C82" i="20" s="1"/>
  <c r="C80" i="20"/>
  <c r="C81" i="20"/>
  <c r="B6" i="18"/>
  <c r="B12" i="18"/>
  <c r="C57" i="19" s="1"/>
  <c r="M38" i="18"/>
  <c r="L7" i="18"/>
  <c r="L13" i="18"/>
  <c r="L17" i="18"/>
  <c r="L21" i="18"/>
  <c r="L34" i="18"/>
  <c r="L35" i="18"/>
  <c r="L38" i="18"/>
  <c r="L39" i="18"/>
  <c r="M34" i="18"/>
  <c r="L9" i="18"/>
  <c r="L15" i="18"/>
  <c r="L19" i="18"/>
  <c r="L24" i="18"/>
  <c r="M24" i="18"/>
  <c r="M20" i="18"/>
  <c r="M18" i="18"/>
  <c r="M16" i="18"/>
  <c r="M14" i="18"/>
  <c r="M10" i="18"/>
  <c r="M39" i="18"/>
  <c r="M35" i="18"/>
  <c r="B30" i="18"/>
  <c r="G30" i="18" s="1"/>
  <c r="M23" i="18"/>
  <c r="H35" i="18"/>
  <c r="H39" i="18"/>
  <c r="H40" i="18"/>
  <c r="L30" i="18"/>
  <c r="C47" i="18"/>
  <c r="C55" i="18" s="1"/>
  <c r="H30" i="18"/>
  <c r="B47" i="18"/>
  <c r="B55" i="18" s="1"/>
  <c r="D30" i="18"/>
  <c r="M4" i="18"/>
  <c r="C12" i="18"/>
  <c r="D57" i="19" s="1"/>
  <c r="C22" i="18"/>
  <c r="H4" i="18"/>
  <c r="D6" i="18"/>
  <c r="D12" i="18"/>
  <c r="B30" i="17"/>
  <c r="D38" i="17"/>
  <c r="B23" i="17"/>
  <c r="B33" i="18" s="1"/>
  <c r="C19" i="19" s="1"/>
  <c r="C44" i="16"/>
  <c r="L26" i="18" l="1"/>
  <c r="L5" i="18"/>
  <c r="F106" i="21"/>
  <c r="D105" i="21"/>
  <c r="C39" i="19"/>
  <c r="L31" i="18"/>
  <c r="C40" i="19"/>
  <c r="H36" i="18"/>
  <c r="B43" i="17"/>
  <c r="G35" i="18"/>
  <c r="G31" i="18"/>
  <c r="C37" i="19"/>
  <c r="L36" i="18"/>
  <c r="G34" i="18"/>
  <c r="C36" i="19"/>
  <c r="G38" i="18"/>
  <c r="G39" i="18"/>
  <c r="G36" i="18"/>
  <c r="G32" i="18"/>
  <c r="M32" i="18"/>
  <c r="B62" i="18"/>
  <c r="B63" i="18"/>
  <c r="H32" i="18"/>
  <c r="B54" i="18"/>
  <c r="G42" i="18"/>
  <c r="G33" i="18"/>
  <c r="B42" i="17"/>
  <c r="G41" i="18"/>
  <c r="G40" i="18"/>
  <c r="L40" i="18"/>
  <c r="G43" i="18"/>
  <c r="B53" i="18"/>
  <c r="M40" i="18"/>
  <c r="M36" i="18"/>
  <c r="I36" i="18"/>
  <c r="I32" i="18"/>
  <c r="I39" i="18"/>
  <c r="I35" i="18"/>
  <c r="I38" i="18"/>
  <c r="E17" i="19"/>
  <c r="E39" i="19" s="1"/>
  <c r="I40" i="18"/>
  <c r="C41" i="17"/>
  <c r="C43" i="18" s="1"/>
  <c r="D29" i="19" s="1"/>
  <c r="D40" i="19" s="1"/>
  <c r="H41" i="18"/>
  <c r="L32" i="18"/>
  <c r="C25" i="17"/>
  <c r="I34" i="18"/>
  <c r="I31" i="18"/>
  <c r="M31" i="18"/>
  <c r="E56" i="19"/>
  <c r="M8" i="18"/>
  <c r="D44" i="16"/>
  <c r="E62" i="19" s="1"/>
  <c r="D44" i="19"/>
  <c r="C70" i="16"/>
  <c r="H42" i="18"/>
  <c r="D23" i="19"/>
  <c r="D38" i="19" s="1"/>
  <c r="H37" i="18"/>
  <c r="C63" i="18"/>
  <c r="C62" i="18"/>
  <c r="L42" i="18"/>
  <c r="D60" i="18"/>
  <c r="D56" i="18"/>
  <c r="D57" i="18"/>
  <c r="D58" i="18"/>
  <c r="D42" i="18"/>
  <c r="D59" i="18"/>
  <c r="L41" i="18"/>
  <c r="C54" i="18"/>
  <c r="C24" i="17"/>
  <c r="C33" i="18"/>
  <c r="D41" i="17"/>
  <c r="D41" i="18"/>
  <c r="C53" i="18"/>
  <c r="D31" i="17"/>
  <c r="D24" i="17"/>
  <c r="D33" i="18"/>
  <c r="L22" i="18"/>
  <c r="C6" i="18"/>
  <c r="L6" i="18" s="1"/>
  <c r="E46" i="19"/>
  <c r="C64" i="19"/>
  <c r="F11" i="13"/>
  <c r="F16" i="13" s="1"/>
  <c r="B56" i="6"/>
  <c r="G11" i="13"/>
  <c r="G16" i="13" s="1"/>
  <c r="D109" i="21"/>
  <c r="H11" i="13"/>
  <c r="H16" i="13" s="1"/>
  <c r="E11" i="13"/>
  <c r="E16" i="13" s="1"/>
  <c r="B79" i="16"/>
  <c r="E9" i="19"/>
  <c r="C55" i="19"/>
  <c r="C56" i="19"/>
  <c r="C46" i="19"/>
  <c r="D62" i="19"/>
  <c r="E57" i="19"/>
  <c r="D65" i="19"/>
  <c r="B11" i="18"/>
  <c r="G6" i="18" s="1"/>
  <c r="C9" i="19"/>
  <c r="C12" i="19" s="1"/>
  <c r="D64" i="19"/>
  <c r="C44" i="19"/>
  <c r="C65" i="19"/>
  <c r="D54" i="19"/>
  <c r="D61" i="19" s="1"/>
  <c r="D70" i="19" s="1"/>
  <c r="D85" i="19" s="1"/>
  <c r="D37" i="19"/>
  <c r="D39" i="19"/>
  <c r="C16" i="19"/>
  <c r="E16" i="19"/>
  <c r="L12" i="18"/>
  <c r="M12" i="18"/>
  <c r="M22" i="18"/>
  <c r="D47" i="18"/>
  <c r="D55" i="18" s="1"/>
  <c r="I30" i="18"/>
  <c r="M30" i="18"/>
  <c r="D11" i="18"/>
  <c r="E66" i="19" s="1"/>
  <c r="B24" i="17"/>
  <c r="B31" i="17"/>
  <c r="B37" i="18" s="1"/>
  <c r="B25" i="17"/>
  <c r="C32" i="17"/>
  <c r="C33" i="17"/>
  <c r="C79" i="16"/>
  <c r="C66" i="19" l="1"/>
  <c r="F167" i="26"/>
  <c r="F168" i="26" s="1"/>
  <c r="H112" i="21"/>
  <c r="H167" i="26"/>
  <c r="H168" i="26" s="1"/>
  <c r="J112" i="21"/>
  <c r="E167" i="26"/>
  <c r="E168" i="26" s="1"/>
  <c r="G112" i="21"/>
  <c r="L167" i="26"/>
  <c r="L168" i="26" s="1"/>
  <c r="N112" i="21"/>
  <c r="C167" i="26"/>
  <c r="D111" i="21"/>
  <c r="J167" i="26"/>
  <c r="J168" i="26" s="1"/>
  <c r="L112" i="21"/>
  <c r="I167" i="26"/>
  <c r="I168" i="26" s="1"/>
  <c r="K112" i="21"/>
  <c r="K167" i="26"/>
  <c r="K168" i="26" s="1"/>
  <c r="M112" i="21"/>
  <c r="D167" i="26"/>
  <c r="D168" i="26" s="1"/>
  <c r="F112" i="21"/>
  <c r="G167" i="26"/>
  <c r="G168" i="26" s="1"/>
  <c r="I112" i="21"/>
  <c r="E37" i="19"/>
  <c r="C23" i="19"/>
  <c r="C38" i="19" s="1"/>
  <c r="G37" i="18"/>
  <c r="L37" i="18"/>
  <c r="C43" i="17"/>
  <c r="C42" i="17"/>
  <c r="H43" i="18"/>
  <c r="L43" i="18"/>
  <c r="E44" i="19"/>
  <c r="D70" i="16"/>
  <c r="M6" i="18"/>
  <c r="D79" i="16"/>
  <c r="E64" i="19"/>
  <c r="E65" i="19"/>
  <c r="C11" i="18"/>
  <c r="L11" i="18" s="1"/>
  <c r="E28" i="19"/>
  <c r="D62" i="18"/>
  <c r="D63" i="18"/>
  <c r="I42" i="18"/>
  <c r="M42" i="18"/>
  <c r="E27" i="19"/>
  <c r="D54" i="18"/>
  <c r="I41" i="18"/>
  <c r="M41" i="18"/>
  <c r="D53" i="18"/>
  <c r="D43" i="18"/>
  <c r="D43" i="17"/>
  <c r="D42" i="17"/>
  <c r="E19" i="19"/>
  <c r="E36" i="19" s="1"/>
  <c r="M33" i="18"/>
  <c r="I33" i="18"/>
  <c r="D37" i="18"/>
  <c r="D33" i="17"/>
  <c r="D32" i="17"/>
  <c r="D19" i="19"/>
  <c r="D36" i="19" s="1"/>
  <c r="H33" i="18"/>
  <c r="L33" i="18"/>
  <c r="D9" i="19"/>
  <c r="D12" i="19" s="1"/>
  <c r="G12" i="18"/>
  <c r="C10" i="19"/>
  <c r="E10" i="19"/>
  <c r="E12" i="19"/>
  <c r="E7" i="19"/>
  <c r="G10" i="18"/>
  <c r="C7" i="19"/>
  <c r="G18" i="18"/>
  <c r="G15" i="18"/>
  <c r="G11" i="18"/>
  <c r="G14" i="18"/>
  <c r="G13" i="18"/>
  <c r="G16" i="18"/>
  <c r="G23" i="18"/>
  <c r="G22" i="18"/>
  <c r="G21" i="18"/>
  <c r="G5" i="18"/>
  <c r="G20" i="18"/>
  <c r="G7" i="18"/>
  <c r="G26" i="18"/>
  <c r="G25" i="18"/>
  <c r="G9" i="18"/>
  <c r="G8" i="18"/>
  <c r="G24" i="18"/>
  <c r="G19" i="18"/>
  <c r="G17" i="18"/>
  <c r="I6" i="18"/>
  <c r="I12" i="18"/>
  <c r="I8" i="18"/>
  <c r="I14" i="18"/>
  <c r="I18" i="18"/>
  <c r="I26" i="18"/>
  <c r="I7" i="18"/>
  <c r="I11" i="18"/>
  <c r="I13" i="18"/>
  <c r="I17" i="18"/>
  <c r="I21" i="18"/>
  <c r="I10" i="18"/>
  <c r="I16" i="18"/>
  <c r="I20" i="18"/>
  <c r="I24" i="18"/>
  <c r="I22" i="18"/>
  <c r="I25" i="18"/>
  <c r="I9" i="18"/>
  <c r="I15" i="18"/>
  <c r="I23" i="18"/>
  <c r="I19" i="18"/>
  <c r="I5" i="18"/>
  <c r="B32" i="17"/>
  <c r="B33" i="17"/>
  <c r="D173" i="26" l="1"/>
  <c r="D174" i="26" s="1"/>
  <c r="D176" i="26" s="1"/>
  <c r="I173" i="26"/>
  <c r="I174" i="26" s="1"/>
  <c r="I176" i="26" s="1"/>
  <c r="E173" i="26"/>
  <c r="E174" i="26" s="1"/>
  <c r="E176" i="26" s="1"/>
  <c r="F173" i="26"/>
  <c r="F174" i="26" s="1"/>
  <c r="F176" i="26" s="1"/>
  <c r="G173" i="26"/>
  <c r="G174" i="26" s="1"/>
  <c r="G176" i="26" s="1"/>
  <c r="K173" i="26"/>
  <c r="K174" i="26" s="1"/>
  <c r="K176" i="26" s="1"/>
  <c r="J173" i="26"/>
  <c r="J174" i="26" s="1"/>
  <c r="J176" i="26" s="1"/>
  <c r="L173" i="26"/>
  <c r="L174" i="26" s="1"/>
  <c r="L176" i="26" s="1"/>
  <c r="H173" i="26"/>
  <c r="H174" i="26" s="1"/>
  <c r="H176" i="26" s="1"/>
  <c r="E58" i="6"/>
  <c r="F58" i="6"/>
  <c r="G58" i="6"/>
  <c r="K58" i="6"/>
  <c r="J58" i="6"/>
  <c r="C168" i="26"/>
  <c r="C173" i="26" s="1"/>
  <c r="B167" i="26"/>
  <c r="L58" i="6"/>
  <c r="H58" i="6"/>
  <c r="D58" i="6"/>
  <c r="I58" i="6"/>
  <c r="D112" i="21"/>
  <c r="C58" i="6"/>
  <c r="C52" i="6"/>
  <c r="B52" i="6" s="1"/>
  <c r="C159" i="26"/>
  <c r="H6" i="18"/>
  <c r="H23" i="18"/>
  <c r="H8" i="18"/>
  <c r="H16" i="18"/>
  <c r="H11" i="18"/>
  <c r="H22" i="18"/>
  <c r="H13" i="18"/>
  <c r="H24" i="18"/>
  <c r="H5" i="18"/>
  <c r="D66" i="19"/>
  <c r="H12" i="18"/>
  <c r="H18" i="18"/>
  <c r="H20" i="18"/>
  <c r="H19" i="18"/>
  <c r="M11" i="18"/>
  <c r="D7" i="19"/>
  <c r="H17" i="18"/>
  <c r="H7" i="18"/>
  <c r="H26" i="18"/>
  <c r="H15" i="18"/>
  <c r="H14" i="18"/>
  <c r="H21" i="18"/>
  <c r="H10" i="18"/>
  <c r="H25" i="18"/>
  <c r="H9" i="18"/>
  <c r="D10" i="19"/>
  <c r="D11" i="19" s="1"/>
  <c r="I37" i="18"/>
  <c r="E23" i="19"/>
  <c r="E38" i="19" s="1"/>
  <c r="M37" i="18"/>
  <c r="E29" i="19"/>
  <c r="E40" i="19" s="1"/>
  <c r="M43" i="18"/>
  <c r="I43" i="18"/>
  <c r="C105" i="21"/>
  <c r="C106" i="21" s="1"/>
  <c r="C95" i="21"/>
  <c r="B7" i="12"/>
  <c r="B58" i="6" l="1"/>
  <c r="B168" i="26"/>
  <c r="B173" i="26" s="1"/>
  <c r="C163" i="26"/>
  <c r="B159" i="26"/>
  <c r="B163" i="26" s="1"/>
  <c r="E11" i="19"/>
  <c r="D11" i="13"/>
  <c r="D16" i="13" s="1"/>
  <c r="E106" i="21"/>
  <c r="C91" i="21"/>
  <c r="C71" i="21"/>
  <c r="D106" i="21"/>
  <c r="C100" i="21"/>
  <c r="B174" i="26" l="1"/>
  <c r="B176" i="26" s="1"/>
  <c r="C174" i="26"/>
  <c r="S14" i="14"/>
  <c r="P14" i="14"/>
  <c r="Q14" i="14"/>
  <c r="R14" i="14"/>
  <c r="E14" i="14"/>
  <c r="E22" i="14" s="1"/>
  <c r="N14" i="14"/>
  <c r="O14" i="14"/>
  <c r="C176" i="26" l="1"/>
  <c r="R18" i="14"/>
  <c r="Q8" i="12"/>
  <c r="N8" i="12"/>
  <c r="P18" i="14"/>
  <c r="S18" i="14"/>
  <c r="Q18" i="14"/>
  <c r="O8" i="12"/>
  <c r="E17" i="14"/>
  <c r="D9" i="13"/>
  <c r="C178" i="26" l="1"/>
  <c r="D177" i="26" s="1"/>
  <c r="D178" i="26" s="1"/>
  <c r="E177" i="26" s="1"/>
  <c r="E178" i="26" s="1"/>
  <c r="F177" i="26" s="1"/>
  <c r="F178" i="26" s="1"/>
  <c r="G177" i="26" s="1"/>
  <c r="G178" i="26" s="1"/>
  <c r="H177" i="26" s="1"/>
  <c r="H178" i="26" s="1"/>
  <c r="I177" i="26" s="1"/>
  <c r="I178" i="26" s="1"/>
  <c r="J177" i="26" s="1"/>
  <c r="J178" i="26" s="1"/>
  <c r="K177" i="26" s="1"/>
  <c r="K178" i="26" s="1"/>
  <c r="L177" i="26" s="1"/>
  <c r="L178" i="26" s="1"/>
  <c r="M177" i="26" s="1"/>
  <c r="M178" i="26" s="1"/>
  <c r="N177" i="26" s="1"/>
  <c r="N178" i="26" s="1"/>
  <c r="O177" i="26" s="1"/>
  <c r="O178" i="26" s="1"/>
  <c r="P177" i="26" s="1"/>
  <c r="P178" i="26" s="1"/>
  <c r="Q177" i="26" s="1"/>
  <c r="Q178" i="26" s="1"/>
  <c r="Q21" i="14"/>
  <c r="Q22" i="14" s="1"/>
  <c r="P21" i="14"/>
  <c r="P22" i="14" s="1"/>
  <c r="N47" i="6"/>
  <c r="O47" i="6"/>
  <c r="K47" i="6"/>
  <c r="Q11" i="12"/>
  <c r="Q12" i="12" s="1"/>
  <c r="Q13" i="12" s="1"/>
  <c r="Q47" i="6"/>
  <c r="P11" i="12"/>
  <c r="P47" i="6"/>
  <c r="D47" i="6"/>
  <c r="F47" i="6"/>
  <c r="E47" i="6"/>
  <c r="L47" i="6"/>
  <c r="M47" i="6"/>
  <c r="C11" i="12"/>
  <c r="D7" i="13"/>
  <c r="D17" i="13" s="1"/>
  <c r="H47" i="6"/>
  <c r="G47" i="6"/>
  <c r="I47" i="6"/>
  <c r="J47" i="6"/>
  <c r="P8" i="12"/>
  <c r="N11" i="12"/>
  <c r="N12" i="12" s="1"/>
  <c r="N13" i="12" s="1"/>
  <c r="H8" i="12"/>
  <c r="J18" i="14"/>
  <c r="M8" i="12"/>
  <c r="O18" i="14"/>
  <c r="K8" i="12"/>
  <c r="M18" i="14"/>
  <c r="R21" i="14"/>
  <c r="R22" i="14" s="1"/>
  <c r="S21" i="14"/>
  <c r="S22" i="14" s="1"/>
  <c r="L8" i="12"/>
  <c r="N18" i="14"/>
  <c r="I8" i="12"/>
  <c r="K18" i="14"/>
  <c r="J8" i="12"/>
  <c r="L18" i="14"/>
  <c r="G8" i="12"/>
  <c r="F8" i="12"/>
  <c r="E8" i="12"/>
  <c r="O11" i="12"/>
  <c r="O12" i="12" s="1"/>
  <c r="O13" i="12" s="1"/>
  <c r="C8" i="12"/>
  <c r="P12" i="12" l="1"/>
  <c r="P13" i="12" s="1"/>
  <c r="B47" i="6"/>
  <c r="O21" i="14"/>
  <c r="O22" i="14" s="1"/>
  <c r="C12" i="12"/>
  <c r="B45" i="6"/>
  <c r="G7" i="13"/>
  <c r="M11" i="12"/>
  <c r="M12" i="12" s="1"/>
  <c r="M13" i="12" s="1"/>
  <c r="N7" i="13"/>
  <c r="J7" i="13"/>
  <c r="Q7" i="13"/>
  <c r="Q10" i="13" s="1"/>
  <c r="D10" i="13"/>
  <c r="K7" i="13"/>
  <c r="K10" i="13" s="1"/>
  <c r="F7" i="13"/>
  <c r="M7" i="13"/>
  <c r="M10" i="13" s="1"/>
  <c r="O7" i="13"/>
  <c r="P7" i="13"/>
  <c r="E7" i="13"/>
  <c r="R7" i="13"/>
  <c r="I7" i="13"/>
  <c r="L11" i="12"/>
  <c r="L12" i="12" s="1"/>
  <c r="L13" i="12" s="1"/>
  <c r="N21" i="14"/>
  <c r="N22" i="14" s="1"/>
  <c r="B6" i="12"/>
  <c r="D13" i="14"/>
  <c r="C5" i="13"/>
  <c r="L7" i="13"/>
  <c r="H7" i="13"/>
  <c r="E16" i="14"/>
  <c r="E15" i="14"/>
  <c r="G9" i="13"/>
  <c r="F9" i="13"/>
  <c r="H9" i="13"/>
  <c r="Q17" i="13" l="1"/>
  <c r="K17" i="13"/>
  <c r="D18" i="13"/>
  <c r="B9" i="12"/>
  <c r="F10" i="13"/>
  <c r="M17" i="13"/>
  <c r="G10" i="13"/>
  <c r="H10" i="13"/>
  <c r="L17" i="13"/>
  <c r="L10" i="13"/>
  <c r="I17" i="13"/>
  <c r="I10" i="13"/>
  <c r="O17" i="13"/>
  <c r="O10" i="13"/>
  <c r="R10" i="13"/>
  <c r="R17" i="13"/>
  <c r="N10" i="13"/>
  <c r="N17" i="13"/>
  <c r="J10" i="13"/>
  <c r="J17" i="13"/>
  <c r="P17" i="13"/>
  <c r="P10" i="13"/>
  <c r="C6" i="13"/>
  <c r="C7" i="13" s="1"/>
  <c r="H17" i="13"/>
  <c r="G17" i="13"/>
  <c r="F17" i="13"/>
  <c r="D11" i="14"/>
  <c r="B10" i="12"/>
  <c r="C8" i="13" l="1"/>
  <c r="C9" i="13" s="1"/>
  <c r="C10" i="13" s="1"/>
  <c r="E9" i="13"/>
  <c r="E10" i="13" s="1"/>
  <c r="D12" i="14"/>
  <c r="C13" i="12"/>
  <c r="E17" i="13" l="1"/>
  <c r="E18" i="13" s="1"/>
  <c r="F18" i="13" l="1"/>
  <c r="G18" i="13" s="1"/>
  <c r="H18" i="13" s="1"/>
  <c r="I18" i="13" s="1"/>
  <c r="J18" i="13" s="1"/>
  <c r="K18" i="13" s="1"/>
  <c r="L18" i="13" s="1"/>
  <c r="M18" i="13" s="1"/>
  <c r="N18" i="13" s="1"/>
  <c r="O18" i="13" s="1"/>
  <c r="P18" i="13" s="1"/>
  <c r="Q18" i="13" s="1"/>
  <c r="R18" i="13" s="1"/>
  <c r="C11" i="13"/>
  <c r="C16" i="13" s="1"/>
  <c r="C17" i="13" s="1"/>
  <c r="B67" i="14"/>
  <c r="B61" i="14"/>
  <c r="G14" i="14"/>
  <c r="G16" i="14" s="1"/>
  <c r="H14" i="14"/>
  <c r="I14" i="14"/>
  <c r="J14" i="14"/>
  <c r="K14" i="14"/>
  <c r="L14" i="14"/>
  <c r="M14" i="14"/>
  <c r="F14" i="14"/>
  <c r="E20" i="13" l="1"/>
  <c r="F17" i="14"/>
  <c r="F15" i="14"/>
  <c r="F16" i="14"/>
  <c r="I16" i="14"/>
  <c r="H16" i="14"/>
  <c r="D16" i="14" l="1"/>
  <c r="B62" i="14" s="1"/>
  <c r="H17" i="14" l="1"/>
  <c r="H15" i="14"/>
  <c r="G15" i="14"/>
  <c r="G17" i="14"/>
  <c r="B54" i="14" l="1"/>
  <c r="I17" i="14"/>
  <c r="D17" i="14" s="1"/>
  <c r="I15" i="14"/>
  <c r="D15" i="14" s="1"/>
  <c r="B14" i="12" s="1"/>
  <c r="B50" i="14"/>
  <c r="B51" i="14" l="1"/>
  <c r="B64" i="14" s="1"/>
  <c r="D8" i="12" l="1"/>
  <c r="B8" i="12" s="1"/>
  <c r="F18" i="14"/>
  <c r="I18" i="14"/>
  <c r="H18" i="14"/>
  <c r="G18" i="14"/>
  <c r="D18" i="14" l="1"/>
  <c r="B53" i="14" s="1"/>
  <c r="I21" i="14"/>
  <c r="I22" i="14" s="1"/>
  <c r="K21" i="14"/>
  <c r="K22" i="14" s="1"/>
  <c r="J21" i="14"/>
  <c r="J22" i="14" s="1"/>
  <c r="G21" i="14"/>
  <c r="G22" i="14" s="1"/>
  <c r="L21" i="14"/>
  <c r="L22" i="14" s="1"/>
  <c r="M21" i="14"/>
  <c r="H21" i="14"/>
  <c r="H22" i="14" s="1"/>
  <c r="K11" i="12"/>
  <c r="K12" i="12" s="1"/>
  <c r="K13" i="12" s="1"/>
  <c r="G11" i="12"/>
  <c r="G12" i="12" s="1"/>
  <c r="G13" i="12" s="1"/>
  <c r="J11" i="12"/>
  <c r="J12" i="12" s="1"/>
  <c r="J13" i="12" s="1"/>
  <c r="I11" i="12"/>
  <c r="I12" i="12" s="1"/>
  <c r="I13" i="12" s="1"/>
  <c r="H11" i="12"/>
  <c r="H12" i="12" s="1"/>
  <c r="H13" i="12" s="1"/>
  <c r="F11" i="12"/>
  <c r="F12" i="12" s="1"/>
  <c r="F13" i="12" s="1"/>
  <c r="E11" i="12"/>
  <c r="E12" i="12" s="1"/>
  <c r="E13" i="12" s="1"/>
  <c r="F21" i="14" l="1"/>
  <c r="F22" i="14" s="1"/>
  <c r="D19" i="14"/>
  <c r="B52" i="14" s="1"/>
  <c r="B55" i="14" s="1"/>
  <c r="M22" i="14"/>
  <c r="D11" i="12"/>
  <c r="B11" i="12" s="1"/>
  <c r="D21" i="14" l="1"/>
  <c r="D22" i="14"/>
  <c r="M24" i="14" s="1"/>
  <c r="K26" i="14" s="1"/>
  <c r="D12" i="12"/>
  <c r="B16" i="12" l="1"/>
  <c r="D16" i="12" s="1"/>
  <c r="D13" i="12"/>
  <c r="B15" i="12" s="1"/>
  <c r="B12" i="12"/>
  <c r="B56" i="14"/>
  <c r="B57" i="14" s="1"/>
  <c r="B65" i="14" l="1"/>
  <c r="B68" i="14" s="1"/>
  <c r="B17" i="12"/>
  <c r="B13" i="12"/>
  <c r="D15" i="12" l="1"/>
</calcChain>
</file>

<file path=xl/comments1.xml><?xml version="1.0" encoding="utf-8"?>
<comments xmlns="http://schemas.openxmlformats.org/spreadsheetml/2006/main">
  <authors>
    <author>Laura</author>
  </authors>
  <commentList>
    <comment ref="E13" authorId="0">
      <text>
        <r>
          <rPr>
            <b/>
            <sz val="9"/>
            <color indexed="81"/>
            <rFont val="Tahoma"/>
            <family val="2"/>
          </rPr>
          <t>Laura:</t>
        </r>
        <r>
          <rPr>
            <sz val="9"/>
            <color indexed="81"/>
            <rFont val="Tahoma"/>
            <family val="2"/>
          </rPr>
          <t xml:space="preserve">
acestea sunt mentionate de MDRAP, in functie de experienta pe care o are cu APL</t>
        </r>
      </text>
    </comment>
  </commentList>
</comments>
</file>

<file path=xl/comments2.xml><?xml version="1.0" encoding="utf-8"?>
<comments xmlns="http://schemas.openxmlformats.org/spreadsheetml/2006/main">
  <authors>
    <author>Author</author>
  </authors>
  <commentList>
    <comment ref="B28" authorId="0">
      <text>
        <r>
          <rPr>
            <sz val="8"/>
            <color indexed="81"/>
            <rFont val="Tahoma"/>
            <family val="2"/>
          </rPr>
          <t>cheltuielile de consultanta, publicitate, audit sunt considerate aferente perioadei si se includ in valoarea activelor corporale pentru amortizare</t>
        </r>
      </text>
    </comment>
  </commentList>
</comments>
</file>

<file path=xl/sharedStrings.xml><?xml version="1.0" encoding="utf-8"?>
<sst xmlns="http://schemas.openxmlformats.org/spreadsheetml/2006/main" count="1393" uniqueCount="964">
  <si>
    <t>BILANT</t>
  </si>
  <si>
    <t>N-2</t>
  </si>
  <si>
    <t>N-1</t>
  </si>
  <si>
    <t>N</t>
  </si>
  <si>
    <t>verificare Activ = Capitaluri + Datorii</t>
  </si>
  <si>
    <t>CONTUL DE PROFIT SI PIERDERI</t>
  </si>
  <si>
    <t>Alte venituri din exploatare</t>
  </si>
  <si>
    <t>Atentie: introduceti date doar in coloanele marcate cu culoarea gri. Restul datelor sunt fie predefinite, fie generate automat.</t>
  </si>
  <si>
    <t>Cash si echivalente de cash</t>
  </si>
  <si>
    <t>Stocuri</t>
  </si>
  <si>
    <t>Active curente</t>
  </si>
  <si>
    <t>Activ total</t>
  </si>
  <si>
    <t>Datorii curente</t>
  </si>
  <si>
    <t>Capital propriu</t>
  </si>
  <si>
    <t>BILANT - structura (% din total activ)</t>
  </si>
  <si>
    <t>BILANT - modificare relativa</t>
  </si>
  <si>
    <t>CONTUL DE PROFIT SI PIERDERI - modificare relativa</t>
  </si>
  <si>
    <t>Rate de rentabilitate</t>
  </si>
  <si>
    <t>Rate de marja</t>
  </si>
  <si>
    <t>Indicatori de echilibru financiar</t>
  </si>
  <si>
    <t>CF (cash flow)</t>
  </si>
  <si>
    <t>NFR/FR</t>
  </si>
  <si>
    <t>Rate de lichiditate</t>
  </si>
  <si>
    <t>(1)</t>
  </si>
  <si>
    <t>Coeficient al activelor totale</t>
  </si>
  <si>
    <t>Coeficient al activelor curente</t>
  </si>
  <si>
    <t>Coeficient al stocurilor</t>
  </si>
  <si>
    <t>Coeficient al creantelor</t>
  </si>
  <si>
    <t>Coeficient al furnizorilor</t>
  </si>
  <si>
    <t>Coeficient al lichiditatilor</t>
  </si>
  <si>
    <t>total</t>
  </si>
  <si>
    <t>Cheltuieli de personal</t>
  </si>
  <si>
    <t>Total cheltuieli operationale</t>
  </si>
  <si>
    <t>Atentie: introduceti date doar in celulele marcate cu culoarea gri. Restul datelor sunt fie predefinite, fie generate automat.</t>
  </si>
  <si>
    <t>Analiza financiara - istoric (bilant, cont de profit si pierdere)</t>
  </si>
  <si>
    <t>Analiza financiara - indicatori</t>
  </si>
  <si>
    <t>Introducerea datelor din bilant</t>
  </si>
  <si>
    <t>RON</t>
  </si>
  <si>
    <t>Contributie publica</t>
  </si>
  <si>
    <t>Imprumuturi bancare</t>
  </si>
  <si>
    <t>Total resurse</t>
  </si>
  <si>
    <t>ACOPERIRE INVESTITIE</t>
  </si>
  <si>
    <t>Rambursare imprumut bancar</t>
  </si>
  <si>
    <t xml:space="preserve">Dobanzi </t>
  </si>
  <si>
    <t>Rambursare imprumut (incl.dobanzi)</t>
  </si>
  <si>
    <r>
      <rPr>
        <b/>
        <i/>
        <sz val="14"/>
        <rFont val="Wingdings"/>
        <charset val="2"/>
      </rPr>
      <t>þ</t>
    </r>
    <r>
      <rPr>
        <b/>
        <i/>
        <sz val="14"/>
        <rFont val="Times New Roman"/>
        <family val="1"/>
      </rPr>
      <t xml:space="preserve"> Pas 2: utilizarea datelor din situatiile financiare (bilant, cont de profit si pierdere) pentru realizarea analizei financiare</t>
    </r>
  </si>
  <si>
    <t>rata de actualizare</t>
  </si>
  <si>
    <t>perioada</t>
  </si>
  <si>
    <t>TOTAL</t>
  </si>
  <si>
    <t>Incasari totale</t>
  </si>
  <si>
    <t>Plati totale</t>
  </si>
  <si>
    <t>Flux de numerar net</t>
  </si>
  <si>
    <t>Flux de numerar net actualizat</t>
  </si>
  <si>
    <t>Surse de finantare</t>
  </si>
  <si>
    <t>(2)</t>
  </si>
  <si>
    <t>(3)</t>
  </si>
  <si>
    <t>(4)</t>
  </si>
  <si>
    <t>(5)</t>
  </si>
  <si>
    <t>(6)</t>
  </si>
  <si>
    <t>(7)</t>
  </si>
  <si>
    <t>(8)</t>
  </si>
  <si>
    <t>(9)</t>
  </si>
  <si>
    <t>(10)</t>
  </si>
  <si>
    <t>(11)</t>
  </si>
  <si>
    <t>SUSTENABILITATE FINANCIARA</t>
  </si>
  <si>
    <t>Construcţii şi instalaţii</t>
  </si>
  <si>
    <t>Dotări</t>
  </si>
  <si>
    <t>Echipamente IT</t>
  </si>
  <si>
    <t>Cheltuieli conexe organizării de şantier</t>
  </si>
  <si>
    <t>RAMBURSARE CREDIT
se va completa cu informatii obtinute de la banca finantatoare</t>
  </si>
  <si>
    <t xml:space="preserve">OBSERVATIE: </t>
  </si>
  <si>
    <t>Metodă de calcul a finanţării nerambursabile pentru proiectele generatoare de venit, prin Metoda necesarului de finantare ("funding-gap")</t>
  </si>
  <si>
    <t>Anul</t>
  </si>
  <si>
    <t xml:space="preserve">Cost de investitie
</t>
  </si>
  <si>
    <t xml:space="preserve">Costuri eligibile
</t>
  </si>
  <si>
    <t xml:space="preserve">Costuri neeligibile
 </t>
  </si>
  <si>
    <t>Factor actualizare</t>
  </si>
  <si>
    <t xml:space="preserve">Valoarea actualizata a costului de investitie
</t>
  </si>
  <si>
    <t xml:space="preserve">Valoarea actualizata a costurilor eligibile
</t>
  </si>
  <si>
    <t xml:space="preserve">Valoarea actualizata a costurilor neeligibile
</t>
  </si>
  <si>
    <t>Fluxuri de numerar</t>
  </si>
  <si>
    <t xml:space="preserve">Valoarea actualizata a fluxurilor de numerar
</t>
  </si>
  <si>
    <t xml:space="preserve">(CI) </t>
  </si>
  <si>
    <t xml:space="preserve">(CE) </t>
  </si>
  <si>
    <t>(CNE)</t>
  </si>
  <si>
    <t>(FA)</t>
  </si>
  <si>
    <t>(VACI)</t>
  </si>
  <si>
    <t>(VACE)</t>
  </si>
  <si>
    <t>(VACNE)</t>
  </si>
  <si>
    <t>(VR)</t>
  </si>
  <si>
    <t xml:space="preserve">(FN) </t>
  </si>
  <si>
    <t>(VAFN)</t>
  </si>
  <si>
    <t>(12)</t>
  </si>
  <si>
    <t>(13)</t>
  </si>
  <si>
    <t>Total</t>
  </si>
  <si>
    <t>Rata de actualizare:</t>
  </si>
  <si>
    <t>coloana</t>
  </si>
  <si>
    <t>Costul de investiţie (CI), eşalonat pe perioada de implementare a proiectului reprezintă valoarea totală a proiectului, exclusiv TVA aferent.</t>
  </si>
  <si>
    <t>Suma costurilor eligibile (CE) reprezintă valoarea eligibilă a proiectului, exclusiv TVA.</t>
  </si>
  <si>
    <t>Suma costurilor neeligibile (CNE) este formată din valoarea neeligibilă a proiectului, exlusiv TVA.</t>
  </si>
  <si>
    <t>Valoarea actualizată a costului de investiţie din anul t reprezintă costul de investiţie din anul t actualizat la momentul realizării analizei (anul 0, respectiv începutul anului 1), cu indicele de actualizare:
VACI=CI • AF</t>
  </si>
  <si>
    <t>Valoarea actualizată a costului eligibil din anul t reprezintă costul eligibil din anul t actualizat la momentul realizării analizei (anul 0, respectiv începutul anului 1), cu indicele de actualizare:
VACE=CE • AF</t>
  </si>
  <si>
    <t>Valoarea actualizată a costului neeligibil din anul t reprezintă costul neeligibil din anul t actualizat la momentul realizării analizei (anul 0, respectiv începutul anului 1), cu indicele de actualizare:
VACNE=CNE • AF</t>
  </si>
  <si>
    <t>Fluxul de numerar (FN) este determinat ca diferenţă între încasările şi plăţile de exploatare, în ultimul an luându-se în calcul şi valoarea reziduală.</t>
  </si>
  <si>
    <t>Valoarea actualizată a fluxurilor de numerar (VAFN) din anul t reprezintă fluxul de numerar din anul t actualizat la momentul analizei proiectului (anul 0).</t>
  </si>
  <si>
    <t>Explicatii aferente randurilor din tabel</t>
  </si>
  <si>
    <t>CONDITIE PENTRU APLICAREA METODEI FUNDING-GAP: 
VAFN &gt; 0</t>
  </si>
  <si>
    <t>Finantarea nerambursabila actualizata 
(grant actualizat)</t>
  </si>
  <si>
    <t>Rata de co-finantare maxima</t>
  </si>
  <si>
    <t>Pasii urmati pentru determinarea finantarii nerambursabile ce poate fi acordata din fonduri structurale</t>
  </si>
  <si>
    <t>NB: Toate valorile luate in calcul (incasari / plati) sunt valori actualizate, la momentul efectuarii analizei (anul 0), cu rata de actualizare (4%) 
[valori generate automat]</t>
  </si>
  <si>
    <t>Costul total al investitiei [CI]</t>
  </si>
  <si>
    <t>Valoarea actualizata a costului de investitie [VACI]</t>
  </si>
  <si>
    <t>Valoarea reziduala [VR]</t>
  </si>
  <si>
    <t>Valoarea actualizata a fluxurilor de numerar [VAFN]</t>
  </si>
  <si>
    <t>Necesarul de finantare aferent intregii investitii (la costul total al investitiei) (funding-gap) [NF=VACI-VAFN]</t>
  </si>
  <si>
    <t>in cazul in care nu toate costurile de investitie sunt eligibile, conform regulilor de eligibilitate a cheltuielilor din Ghidul solicitantului</t>
  </si>
  <si>
    <t>Costul eligibil al investitiei (proiectului) [CE]</t>
  </si>
  <si>
    <t>Valoarea actualizata a costurilor eligibile ale investitiei (proiectului) [VACE]</t>
  </si>
  <si>
    <t>Rata de co-finanţare nerambursabilă</t>
  </si>
  <si>
    <t>Analiza financiara a entitatii pentru ultimele exercitii financiare</t>
  </si>
  <si>
    <t>Solduri intermediare de gestiune</t>
  </si>
  <si>
    <t>Rate de solvabilitate si indatorare</t>
  </si>
  <si>
    <t>Cheltuieli de intretinere si reparatii capitale</t>
  </si>
  <si>
    <t>Flux de numerar operational</t>
  </si>
  <si>
    <t>(VEx)</t>
  </si>
  <si>
    <t>(CEx)</t>
  </si>
  <si>
    <t>Cheltuieli de exploatare [CEx]</t>
  </si>
  <si>
    <t>Venituri din exploatare [VEx]</t>
  </si>
  <si>
    <t>Fluxuri de numerar [FN = VEx - CEx + VR]</t>
  </si>
  <si>
    <t>Formula de calcul</t>
  </si>
  <si>
    <t>FR (Fond de rulment )</t>
  </si>
  <si>
    <t>NFR (necesar de fond de rulment)</t>
  </si>
  <si>
    <t>Active curente cu exceptia trezoreriei - Datorii curente cu exceptia trezoreriei</t>
  </si>
  <si>
    <t>TN (trezoreria neta )</t>
  </si>
  <si>
    <t>R_Rfin</t>
  </si>
  <si>
    <t>R_Rextr</t>
  </si>
  <si>
    <t>FR - NFR</t>
  </si>
  <si>
    <t>rata de acoperire a NFR din FR</t>
  </si>
  <si>
    <t>Venituri financiare - Cheltuieli financiare</t>
  </si>
  <si>
    <t>Venituri extraordinare - Cheltuieli extraordinare</t>
  </si>
  <si>
    <t>active curente / datorii curente</t>
  </si>
  <si>
    <t>(active curente - stocuri) / datorii curente</t>
  </si>
  <si>
    <t xml:space="preserve"> lichiditati / datorii curente</t>
  </si>
  <si>
    <t xml:space="preserve">lichiditatea curenta </t>
  </si>
  <si>
    <t xml:space="preserve">lichiditatea intermediara </t>
  </si>
  <si>
    <t>Grad total de indatorare</t>
  </si>
  <si>
    <t>Grad de indatorare pe termen scurt</t>
  </si>
  <si>
    <t>Grad de indatorare pe termen lung</t>
  </si>
  <si>
    <t>Ponderea capitalului propriu in activ</t>
  </si>
  <si>
    <t>Levier</t>
  </si>
  <si>
    <t>Capital propriu / Activ</t>
  </si>
  <si>
    <t>Datorii totale / Activ</t>
  </si>
  <si>
    <t xml:space="preserve"> BUGETUL CERERII DE FINANTARE</t>
  </si>
  <si>
    <t>Nr. crt</t>
  </si>
  <si>
    <t>Denumirea capitolelor şi subcapitolelor</t>
  </si>
  <si>
    <t>Valoare fara TVA</t>
  </si>
  <si>
    <t>TVA</t>
  </si>
  <si>
    <t>Cheltuieli eligibile</t>
  </si>
  <si>
    <t>TOTAL ELIGIBIL</t>
  </si>
  <si>
    <t>Cheltuieli neeligibile</t>
  </si>
  <si>
    <t>TOTAL NEELIGIBIL</t>
  </si>
  <si>
    <t>lei</t>
  </si>
  <si>
    <t>Baza</t>
  </si>
  <si>
    <t>TVA eligibila</t>
  </si>
  <si>
    <t>5=3+4</t>
  </si>
  <si>
    <t>TVA ne-eligibilă</t>
  </si>
  <si>
    <t>9=5 + 8</t>
  </si>
  <si>
    <t>8 = 6+7</t>
  </si>
  <si>
    <t>1.1</t>
  </si>
  <si>
    <t>1.2</t>
  </si>
  <si>
    <t>Amenajarea terenului</t>
  </si>
  <si>
    <t>1.3</t>
  </si>
  <si>
    <t>TOTAL CAPITOL 1</t>
  </si>
  <si>
    <t>CAPITOL 2 Cheltuieli pt asigurarea utilităţilor necesare obiectivului</t>
  </si>
  <si>
    <t>2.1</t>
  </si>
  <si>
    <t>Cheltuieli pentru asigurarea utilitatilor necesare obiectivului</t>
  </si>
  <si>
    <t> TOTAL CAPITOL 2</t>
  </si>
  <si>
    <t>3.1</t>
  </si>
  <si>
    <t>3.2</t>
  </si>
  <si>
    <t>Taxe pentru obtinera de avize, acorduri si autorizatii</t>
  </si>
  <si>
    <t>3.3</t>
  </si>
  <si>
    <t>Proiectare si inginerie</t>
  </si>
  <si>
    <t>Organizarea procedurilor de achizitie</t>
  </si>
  <si>
    <t>3.4</t>
  </si>
  <si>
    <t>3.5</t>
  </si>
  <si>
    <t>3.6</t>
  </si>
  <si>
    <t>3.7</t>
  </si>
  <si>
    <t>3.8</t>
  </si>
  <si>
    <t> TOTAL CAPITOL 3</t>
  </si>
  <si>
    <t>4.1</t>
  </si>
  <si>
    <t>4.2</t>
  </si>
  <si>
    <t>4.3</t>
  </si>
  <si>
    <t>Utilaje, echipamente tehnologice si functionale cu montaj</t>
  </si>
  <si>
    <t>4.4</t>
  </si>
  <si>
    <t>Utilaje fara montaj si echipamente de transport</t>
  </si>
  <si>
    <t>4.5</t>
  </si>
  <si>
    <t>4.6</t>
  </si>
  <si>
    <t>Mobilier</t>
  </si>
  <si>
    <t>4.7</t>
  </si>
  <si>
    <t>4.8</t>
  </si>
  <si>
    <t>Active necorporale</t>
  </si>
  <si>
    <t>TOTAL CAPITOL 4</t>
  </si>
  <si>
    <t>5</t>
  </si>
  <si>
    <t>6</t>
  </si>
  <si>
    <t>7</t>
  </si>
  <si>
    <t>III</t>
  </si>
  <si>
    <t>TOTAL GENERAL</t>
  </si>
  <si>
    <t>NR. CRT.</t>
  </si>
  <si>
    <t>SURSE DE FINANŢARE</t>
  </si>
  <si>
    <t>VALOARE</t>
  </si>
  <si>
    <t>I</t>
  </si>
  <si>
    <t>Valoarea totală a cererii de finantare, din care :</t>
  </si>
  <si>
    <t>a.</t>
  </si>
  <si>
    <t>Valoarea totala neeligibilă, inclusiv TVA aferent</t>
  </si>
  <si>
    <t>b.</t>
  </si>
  <si>
    <t xml:space="preserve">Valoarea totala eligibilă </t>
  </si>
  <si>
    <t>II</t>
  </si>
  <si>
    <t>Contribuţia proprie, din care :</t>
  </si>
  <si>
    <t xml:space="preserve">Contribuţia solicitantului la cheltuieli eligibile </t>
  </si>
  <si>
    <t>Min ....% din Col 5, Total GENERAL)</t>
  </si>
  <si>
    <t>Contribuţia solicitantului la cheltuieli neeligibile, inclusiv TVA aferent*</t>
  </si>
  <si>
    <t>ASISTENŢĂ FINANCIARĂ NERAMBURSABILĂ SOLICITATĂ</t>
  </si>
  <si>
    <t xml:space="preserve"> Maxim ..........% din Col 5, Total GENERAL)</t>
  </si>
  <si>
    <t>(RON)</t>
  </si>
  <si>
    <t>an</t>
  </si>
  <si>
    <t xml:space="preserve">total </t>
  </si>
  <si>
    <t>an 1</t>
  </si>
  <si>
    <t>an 2</t>
  </si>
  <si>
    <t>an 3</t>
  </si>
  <si>
    <t>an 4</t>
  </si>
  <si>
    <t>CHELTUIELI INVESTITIONALE TOTALE</t>
  </si>
  <si>
    <t>pre-implementare</t>
  </si>
  <si>
    <t>SURSE DE FINANTARE A PROIECTULUI</t>
  </si>
  <si>
    <t>Venituri din vanzari produse</t>
  </si>
  <si>
    <t>Venituri din prestari servicii</t>
  </si>
  <si>
    <t>Venituri din vanzari marfuri</t>
  </si>
  <si>
    <t>Venituri din subventii de exploatare aferente cifrei de afaceri nete</t>
  </si>
  <si>
    <t xml:space="preserve">Venituri din subventii pentru investitii </t>
  </si>
  <si>
    <t>Venituri din alte activitati</t>
  </si>
  <si>
    <t>Variatia stocurilor (+ pentru C; - pentru D)</t>
  </si>
  <si>
    <t>Venituri din productia realizata pentru scopuri proprii si capitalizata</t>
  </si>
  <si>
    <t>Total cheltuieli materiale</t>
  </si>
  <si>
    <t>Cheltuieli cu materiile prime si cu materialele consumabile</t>
  </si>
  <si>
    <t>Alte cheltuieli materiale (inclusiv cheltuieli cu prestatii externe)</t>
  </si>
  <si>
    <t xml:space="preserve">Cheltuieli privind marfurile </t>
  </si>
  <si>
    <t>Cheltuieli cu personalul angajat</t>
  </si>
  <si>
    <t>Implementare</t>
  </si>
  <si>
    <t>Pre-
implementare</t>
  </si>
  <si>
    <t>TOTAL CHELTUIELI NE-ELIGIBILE</t>
  </si>
  <si>
    <t>Proportia [P] valorii actualizate a costurilor eligibile ale investitiei (proiectului)  in valoarea actualizata a costului de investitie P = VACE / VACI</t>
  </si>
  <si>
    <t>Investitie initiala totala actualizata</t>
  </si>
  <si>
    <t>VOR FI URMATOARELE SITUATII:</t>
  </si>
  <si>
    <t>VANF&lt;0</t>
  </si>
  <si>
    <t>RIRF&lt;4%</t>
  </si>
  <si>
    <t>IP&lt;0</t>
  </si>
  <si>
    <t>VANF&gt;0</t>
  </si>
  <si>
    <t>RIRF&gt;4%</t>
  </si>
  <si>
    <t>IP&gt;0</t>
  </si>
  <si>
    <t>TOTAL CHELTUIELI ELIGIBILE</t>
  </si>
  <si>
    <t>Surse proprii</t>
  </si>
  <si>
    <t>Imprumuturi bancare (surse imprumutate)</t>
  </si>
  <si>
    <t>CONTRIBUTIE PROPRIE, din care:</t>
  </si>
  <si>
    <t>AN (Activ net)</t>
  </si>
  <si>
    <t>Activ total - Datorii totale</t>
  </si>
  <si>
    <t>pre-
implementare</t>
  </si>
  <si>
    <r>
      <t>þ</t>
    </r>
    <r>
      <rPr>
        <sz val="14"/>
        <color rgb="FF000000"/>
        <rFont val="Times New Roman"/>
        <family val="1"/>
      </rPr>
      <t xml:space="preserve"> </t>
    </r>
    <r>
      <rPr>
        <b/>
        <i/>
        <sz val="14"/>
        <color rgb="FF000000"/>
        <rFont val="Times New Roman"/>
        <family val="1"/>
      </rPr>
      <t>Pas B: Se determina necesarului de finanţare aferent întregii investiţii (funding-gap) – notat NF</t>
    </r>
  </si>
  <si>
    <r>
      <rPr>
        <b/>
        <i/>
        <sz val="14"/>
        <rFont val="Wingdings"/>
        <charset val="2"/>
      </rPr>
      <t>þ</t>
    </r>
    <r>
      <rPr>
        <b/>
        <i/>
        <sz val="14"/>
        <color rgb="FF000000"/>
        <rFont val="Wingdings"/>
        <charset val="2"/>
      </rPr>
      <t xml:space="preserve"> </t>
    </r>
    <r>
      <rPr>
        <b/>
        <i/>
        <sz val="14"/>
        <color rgb="FF000000"/>
        <rFont val="Times New Roman"/>
        <family val="1"/>
      </rPr>
      <t>Pas C: Se determina necesarul de finanţare aferent costului eligibil al investiţiei (in functie de proporţia necesarului de finanţare, în cazul în care nu toate costurile de investiţie sunt eligibile, conform regulilor de eligibilitate a cheltuielilor din Ghidul solicitantului).</t>
    </r>
  </si>
  <si>
    <r>
      <rPr>
        <b/>
        <i/>
        <sz val="14"/>
        <rFont val="Wingdings"/>
        <charset val="2"/>
      </rPr>
      <t xml:space="preserve">þ </t>
    </r>
    <r>
      <rPr>
        <b/>
        <i/>
        <sz val="14"/>
        <rFont val="Times New Roman"/>
        <family val="1"/>
      </rPr>
      <t>Pas D: Se determina valoarea actualizata a finantarii nerambursabile ce poate fi acordata din fonduri structurale</t>
    </r>
  </si>
  <si>
    <t>numărul de ani (perioada de referinţă) pentru care se realizează analiza: anul 0 pentru preimplementare, anii 1, 2, 3, 4 pentru implementare;
 Observatie: 
 este posibil ca în anii de implementare a proiectului (1, 2, 3, 4) să poata fi pusă (parţial) în exploatare investiţia, generându-se astfel încasări şi plăţi de exploatare;
 dacă exploatarea proiectului nu poate începe decât după implementarea integrală a acestuia, încasările şi plăţile de exploatare se vor înregistra începând cu anul următor implementării integrale.</t>
  </si>
  <si>
    <t>Beneficiarul va realiza proiectia financiara privind implementarea investitiei  pe numarul de ani pt care gandeste proiectul, nu este obligatorie completarea pentru toti anii</t>
  </si>
  <si>
    <t xml:space="preserve">Se va completa acest document doar in cazul proiectelor generatoare de venit </t>
  </si>
  <si>
    <t>Necesarul de finantare aferent costului eligibil al investitiei [NFE] reprezinta valoarea eligibila a proiectului, conform Cererii de finantare
NFE = NF*P</t>
  </si>
  <si>
    <t>Implementare si operare</t>
  </si>
  <si>
    <t>VANF (valoarea actualizata neta financiara)</t>
  </si>
  <si>
    <t>RIRF (rata interna de rentabilitate financiara)</t>
  </si>
  <si>
    <t>IPF (indice de profitabilitate financiar)</t>
  </si>
  <si>
    <t>Incasari, plati, fluxuri de numerar</t>
  </si>
  <si>
    <t>Flux de numerar din activitatea de exploatare (operational)</t>
  </si>
  <si>
    <t>Flux de numerar din activitatea de finantare</t>
  </si>
  <si>
    <t>Investitie</t>
  </si>
  <si>
    <t>Flux de numerar din activitatea de investitii</t>
  </si>
  <si>
    <t>Flux de numerar total</t>
  </si>
  <si>
    <t>Flux de numerar - activitatea de exploatare si de investitii</t>
  </si>
  <si>
    <t>Flux de numerar total cumulat</t>
  </si>
  <si>
    <t>ACTIVE</t>
  </si>
  <si>
    <t>A.Active necurente</t>
  </si>
  <si>
    <t>1.Active fixe necorporale</t>
  </si>
  <si>
    <t>2.Instalaţii tehnice, mijloace de transport, animale, plantaţii, mobilier, aparatură birotică şi alte active corporale</t>
  </si>
  <si>
    <t>3. Terenuri şi clădiri</t>
  </si>
  <si>
    <t>4. Alte active nefinanciare</t>
  </si>
  <si>
    <t>5. Active financiare necurente (investiţii pe termen lung) peste un an, din care</t>
  </si>
  <si>
    <t xml:space="preserve">                  Titluri de participare </t>
  </si>
  <si>
    <r>
      <t>6. Creante necurente – sume ce urmează a fi încasate după o perioada mai mare de un an</t>
    </r>
    <r>
      <rPr>
        <sz val="11"/>
        <rFont val="Times New Roman"/>
        <family val="1"/>
      </rPr>
      <t xml:space="preserve">,  din care:  </t>
    </r>
  </si>
  <si>
    <t xml:space="preserve">                 Creante  comerciale necurente – sume ce urmează a fi încasate după o perioada mai mare de un an</t>
  </si>
  <si>
    <t>TOTAL ACTIVE NECURENTE</t>
  </si>
  <si>
    <t>B.Active curente</t>
  </si>
  <si>
    <t>1. Stocuri</t>
  </si>
  <si>
    <t>2. Creanţe curente – sume ce urmează a fi încasate într-o perioadă mai mică de un an-</t>
  </si>
  <si>
    <r>
      <t xml:space="preserve">      Creanţe bugetare</t>
    </r>
    <r>
      <rPr>
        <sz val="11"/>
        <rFont val="Times New Roman"/>
        <family val="1"/>
      </rPr>
      <t>, din care:</t>
    </r>
  </si>
  <si>
    <t xml:space="preserve">              Creanţele  bugetului general consolidat </t>
  </si>
  <si>
    <r>
      <t xml:space="preserve">     Creanţe  din operaţiuni cu fonduri externe nerambursabile şi fonduri de la buget </t>
    </r>
    <r>
      <rPr>
        <sz val="11"/>
        <rFont val="Times New Roman"/>
        <family val="1"/>
      </rPr>
      <t>,   din care:</t>
    </r>
  </si>
  <si>
    <t xml:space="preserve">              Sume de primit de la Comisia Europeană / alti donatori </t>
  </si>
  <si>
    <t xml:space="preserve">     Împrumuturi pe termen scurt acordate </t>
  </si>
  <si>
    <t xml:space="preserve">3. Investiţii pe termen scurt </t>
  </si>
  <si>
    <t xml:space="preserve">4. Conturi la trezorerii şi instituţii de credit </t>
  </si>
  <si>
    <t xml:space="preserve">      Conturi la trezorerie, casa în lei </t>
  </si>
  <si>
    <t xml:space="preserve">      Dobândă de încasat, alte valori, avansuri de trezorerie </t>
  </si>
  <si>
    <t xml:space="preserve">      Depozite </t>
  </si>
  <si>
    <t xml:space="preserve">      Conturi la instituţii de credit, BNR, casă în valută  </t>
  </si>
  <si>
    <t xml:space="preserve">      Dobândă de încasat,  avansuri de trezorerie</t>
  </si>
  <si>
    <t xml:space="preserve">5. Conturi de disponibilităţi ale Trezoreriei Centrale şi ale trezoreriilor teritoriale  </t>
  </si>
  <si>
    <t xml:space="preserve">      Dobândă de încasat, alte valori, avansuri de trezorerie</t>
  </si>
  <si>
    <t xml:space="preserve">6. Cheltuieli în avans </t>
  </si>
  <si>
    <t>TOTAL ACTIVE CURENTE</t>
  </si>
  <si>
    <t>TOTAL ACTIVE</t>
  </si>
  <si>
    <t>C. Datorii necurente - sume ce urmeaza a fi platite dupa o perioada mai mare de un an</t>
  </si>
  <si>
    <r>
      <t xml:space="preserve">1. Sume necurente- sume ce urmează a fi  plătite după o perioadă mai mare de un an </t>
    </r>
    <r>
      <rPr>
        <sz val="11"/>
        <color indexed="8"/>
        <rFont val="Times New Roman"/>
        <family val="1"/>
      </rPr>
      <t>,  din care:</t>
    </r>
  </si>
  <si>
    <t xml:space="preserve">     Datorii comerciale </t>
  </si>
  <si>
    <t xml:space="preserve">2. Împrumuturi pe termen lung     </t>
  </si>
  <si>
    <t xml:space="preserve">3. Provizioane  </t>
  </si>
  <si>
    <t>TOTAL DATORII NECURENTE</t>
  </si>
  <si>
    <r>
      <t xml:space="preserve">D. DATORII CURENTE - sume ce urmează a fi plătite </t>
    </r>
    <r>
      <rPr>
        <b/>
        <i/>
        <sz val="11"/>
        <color indexed="8"/>
        <rFont val="Times New Roman"/>
        <family val="1"/>
      </rPr>
      <t xml:space="preserve"> </t>
    </r>
    <r>
      <rPr>
        <b/>
        <sz val="11"/>
        <color indexed="8"/>
        <rFont val="Times New Roman"/>
        <family val="1"/>
      </rPr>
      <t xml:space="preserve"> într-o perioadă de până la un an  </t>
    </r>
  </si>
  <si>
    <r>
      <t>1. Datorii comerciale,  avansuri şi alte decontări</t>
    </r>
    <r>
      <rPr>
        <sz val="11"/>
        <color indexed="8"/>
        <rFont val="Times New Roman"/>
        <family val="1"/>
      </rPr>
      <t xml:space="preserve">  ,  din care:</t>
    </r>
  </si>
  <si>
    <t xml:space="preserve">    Datorii comerciale şi avansuri  , din care:</t>
  </si>
  <si>
    <t xml:space="preserve">         Avansuri  primite </t>
  </si>
  <si>
    <r>
      <t xml:space="preserve">2. Datorii către bugete  </t>
    </r>
    <r>
      <rPr>
        <sz val="11"/>
        <color indexed="8"/>
        <rFont val="Times New Roman"/>
        <family val="1"/>
      </rPr>
      <t>, din care:</t>
    </r>
  </si>
  <si>
    <t xml:space="preserve">    Datoriile  instituţiilor publice către bugete </t>
  </si>
  <si>
    <t xml:space="preserve">    Contribuţii sociale    </t>
  </si>
  <si>
    <t xml:space="preserve">     Sume datorate bugetului din Fonduri externe nerambursabile </t>
  </si>
  <si>
    <t>3. Datorii din operaţiuni cu Fonduri externe nerambursabile şi fonduri de la buget, alte datorii către alte organisme internaţionale, din care:</t>
  </si>
  <si>
    <t xml:space="preserve">    Sume datorate Comisiei Europene / alti donatori </t>
  </si>
  <si>
    <t xml:space="preserve">4. Împrumuturi pe termen scurt - sume ce urmează a fi  plătite într-o perioadă de până la  un an  </t>
  </si>
  <si>
    <r>
      <t>5. Împrumuturi pe termen lung – sume ce urmează</t>
    </r>
    <r>
      <rPr>
        <sz val="11"/>
        <color indexed="8"/>
        <rFont val="Times New Roman"/>
        <family val="1"/>
      </rPr>
      <t xml:space="preserve"> </t>
    </r>
    <r>
      <rPr>
        <b/>
        <sz val="11"/>
        <color indexed="8"/>
        <rFont val="Times New Roman"/>
        <family val="1"/>
      </rPr>
      <t xml:space="preserve">a fi  plătite în cursul exerciţiului curent  </t>
    </r>
  </si>
  <si>
    <t xml:space="preserve">6. Salariile angajaţilor </t>
  </si>
  <si>
    <r>
      <t>7. Alte drepturi cuvenite  altor categorii de persoane (pensii, indemnizaţii de şomaj, burse)</t>
    </r>
    <r>
      <rPr>
        <sz val="11"/>
        <color indexed="8"/>
        <rFont val="Times New Roman"/>
        <family val="1"/>
      </rPr>
      <t>, din care:</t>
    </r>
  </si>
  <si>
    <t xml:space="preserve">    Pensii, indemnizaţii de şomaj, burse </t>
  </si>
  <si>
    <t xml:space="preserve">8. Venituri în avans </t>
  </si>
  <si>
    <t xml:space="preserve">9. Provizioane   </t>
  </si>
  <si>
    <t>TOTAL DATORII CURENTE</t>
  </si>
  <si>
    <t xml:space="preserve">TOTAL DATORII </t>
  </si>
  <si>
    <t xml:space="preserve">ACTIVE NETE = TOTAL ACTIVE  – TOTAL DATORII = CAPITALURI PROPRII   </t>
  </si>
  <si>
    <t>E. CAPITALURI PROPRII</t>
  </si>
  <si>
    <r>
      <t xml:space="preserve">1. Rezerve, fonduri  </t>
    </r>
    <r>
      <rPr>
        <sz val="11"/>
        <color indexed="8"/>
        <rFont val="Times New Roman"/>
        <family val="1"/>
      </rPr>
      <t xml:space="preserve"> </t>
    </r>
  </si>
  <si>
    <t>2. Rezultatul reportat (sold creditor)</t>
  </si>
  <si>
    <t>3. Rezultatul reportat (sold debitor)</t>
  </si>
  <si>
    <t>4. Rezultatul patrimonial al exercitiului (sold creditor)</t>
  </si>
  <si>
    <t>5. Rezultatul patrimonial al exercitiului (sold debitor)</t>
  </si>
  <si>
    <t xml:space="preserve">TOTAL CAPITALURI PROPRII    </t>
  </si>
  <si>
    <t>TOTAL CAPITALURI PROPRII SI DATORII</t>
  </si>
  <si>
    <t xml:space="preserve">VENITURI OPERATIONALE </t>
  </si>
  <si>
    <t xml:space="preserve">1. Venituri din impozite, taxe, contribuţii de asigurări şi alte venituri ale bugetelor </t>
  </si>
  <si>
    <t xml:space="preserve">2. Venituri din activităţi economice                                              </t>
  </si>
  <si>
    <t xml:space="preserve">3. Finantări, subvenţii, transferuri, alocaţii bugetare cu destinaţie specială </t>
  </si>
  <si>
    <t xml:space="preserve">4. Alte venituri operaţionale </t>
  </si>
  <si>
    <t xml:space="preserve">TOTAL VENITURI OPERAŢIONALE </t>
  </si>
  <si>
    <t>CHELTUIELI  OPERAŢIONALE</t>
  </si>
  <si>
    <t xml:space="preserve">1. Salariile şi contribuţiile sociale aferente angajaţilor </t>
  </si>
  <si>
    <t xml:space="preserve">2. Subventii şi transferuri </t>
  </si>
  <si>
    <t>3. Stocuri, consumabile, lucrări şi servicii executate de terţi</t>
  </si>
  <si>
    <t xml:space="preserve">4. Cheltuieli de capital, amortizări şi provizioane </t>
  </si>
  <si>
    <t>5. Alte cheltuieli operaţionale</t>
  </si>
  <si>
    <t>TOTAL CHELTUIELI OPERAŢIONALE</t>
  </si>
  <si>
    <t xml:space="preserve">REZULTATUL DIN ACTIVITATEA OPERAŢIONALĂ </t>
  </si>
  <si>
    <t xml:space="preserve"> -- EXCEDENT</t>
  </si>
  <si>
    <t xml:space="preserve"> -- DEFICIT</t>
  </si>
  <si>
    <t>VENITURI FINANCIARE</t>
  </si>
  <si>
    <t>CHELTUIELI FINANCIARE</t>
  </si>
  <si>
    <t>REZULTATUL DIN ACTIVITATEA FINANCIARĂ</t>
  </si>
  <si>
    <t xml:space="preserve">REZULTATUL DIN ACTIVITATEA CURENTĂ </t>
  </si>
  <si>
    <t>VENITURI EXTRAORDINARE</t>
  </si>
  <si>
    <t>CHELTUIELI  EXTRAORDINARE</t>
  </si>
  <si>
    <t xml:space="preserve">REZULTATUL DIN ACTIVITATEA EXTRAORDINARĂ </t>
  </si>
  <si>
    <t>VENITURI TOTALE</t>
  </si>
  <si>
    <t>CHELTUIELI TOTALE</t>
  </si>
  <si>
    <t xml:space="preserve">REZULTATUL PATRIMONIAL AL EXERCIŢIULUI </t>
  </si>
  <si>
    <t>Active necurente</t>
  </si>
  <si>
    <t>Creanţe curente – sume ce urmează a fi încasate într-o perioadă mai mică de un an-</t>
  </si>
  <si>
    <t xml:space="preserve">Cheltuieli în avans </t>
  </si>
  <si>
    <t>Datorii comerciale,  avansuri şi alte decontări</t>
  </si>
  <si>
    <t>Datorii către bugete</t>
  </si>
  <si>
    <t>Datorii din operaţiuni cu Fonduri externe nerambursabile şi fonduri de la buget, alte datorii către alte organisme internaţionale, din care:</t>
  </si>
  <si>
    <t xml:space="preserve">Împrumuturi pe termen scurt - sume ce urmează a fi  plătite într-o perioadă de până la  un an  </t>
  </si>
  <si>
    <t xml:space="preserve">Împrumuturi pe termen lung – sume ce urmează a fi  plătite în cursul exerciţiului curent  </t>
  </si>
  <si>
    <t xml:space="preserve">Salariile angajaţilor </t>
  </si>
  <si>
    <t>Alte drepturi cuvenite  altor categorii de persoane (pensii, indemnizaţii de şomaj, burse), din care:</t>
  </si>
  <si>
    <t xml:space="preserve">Venituri în avans </t>
  </si>
  <si>
    <t xml:space="preserve">Provizioane   </t>
  </si>
  <si>
    <t>Datorii necurente</t>
  </si>
  <si>
    <t>Sume necurente- sume ce urmează a fi  plătite după o perioadă mai mare de un an ,  din care:</t>
  </si>
  <si>
    <t xml:space="preserve">Împrumuturi pe termen lung     </t>
  </si>
  <si>
    <t xml:space="preserve">Provizioane  </t>
  </si>
  <si>
    <t>CONTUL DE PROFIT SI PIERDERI -% in venituri operationale</t>
  </si>
  <si>
    <t>CONTUL DE PROFIT SI PIERDERE - STRUCTURA 
(% IN V/CH)</t>
  </si>
  <si>
    <t>PONDERE VENITURI IN TOTAL VENITURI</t>
  </si>
  <si>
    <t xml:space="preserve">Venituri din impozite, taxe, contribuţii de asigurări şi alte venituri ale bugetelor </t>
  </si>
  <si>
    <t xml:space="preserve">Venituri din activităţi economice                                              </t>
  </si>
  <si>
    <t xml:space="preserve">Finantări, subvenţii, transferuri, alocaţii bugetare cu destinaţie specială </t>
  </si>
  <si>
    <t xml:space="preserve">Alte venituri operaţionale </t>
  </si>
  <si>
    <t>PONDERE CHELTUIELI IN TOTAL CHELTUIELI</t>
  </si>
  <si>
    <t xml:space="preserve">Salariile şi contribuţiile sociale aferente angajaţilor </t>
  </si>
  <si>
    <t xml:space="preserve">Subventii şi transferuri </t>
  </si>
  <si>
    <t>Stocuri, consumabile, lucrări şi servicii executate de terţi</t>
  </si>
  <si>
    <t xml:space="preserve">Cheltuieli de capital, amortizări şi provizioane </t>
  </si>
  <si>
    <t>Alte cheltuieli operaţionale</t>
  </si>
  <si>
    <t>Capital propriu + Datorii noncurente - Active necurente</t>
  </si>
  <si>
    <t>Venituri operationale - Cheltuieli  operationale</t>
  </si>
  <si>
    <t>Rezultat din activitatea operationala + Rezultat din activitatea financiara</t>
  </si>
  <si>
    <t>Rezultat din activitatea curenta + Rezultat din activitatea extraordinara</t>
  </si>
  <si>
    <t>R_Roper</t>
  </si>
  <si>
    <t>Rezultat operational / venituri operationale</t>
  </si>
  <si>
    <t>Rezultat financiar / venituri operationale</t>
  </si>
  <si>
    <t>R_Rcrt</t>
  </si>
  <si>
    <t>Rezultat curent / venituri operationale</t>
  </si>
  <si>
    <t>Rezultat extraordinar / venituri operationale</t>
  </si>
  <si>
    <t>R_Rpatr</t>
  </si>
  <si>
    <t>Rezultat patrimonial / venituri operationale</t>
  </si>
  <si>
    <t>Coeficient de proportionalitate fata de veniturile operationale</t>
  </si>
  <si>
    <t>Active totale / Venituri operationale</t>
  </si>
  <si>
    <t>Coeficient al activelor necurente</t>
  </si>
  <si>
    <t>Active necurente / Venituri operationale</t>
  </si>
  <si>
    <t>Active curente / Venituri operationale</t>
  </si>
  <si>
    <t>Stocuri / Venituri operationale</t>
  </si>
  <si>
    <t>Creante / Venituri operationale</t>
  </si>
  <si>
    <t>Furnizori / Venituri operationale</t>
  </si>
  <si>
    <t>Lichiditati / Venituri operationale</t>
  </si>
  <si>
    <t>lichiditatea la vedere (imediata)</t>
  </si>
  <si>
    <t>Datorii necurente / Capital propriu</t>
  </si>
  <si>
    <t>Datorii necurente / Activ</t>
  </si>
  <si>
    <t>Datorii curente / Activ</t>
  </si>
  <si>
    <t>Nota: aceasta macheta se va completa pentru APL, cu informatii din ultimele trei exercitii financiare (ultimii 3 ani)</t>
  </si>
  <si>
    <t>3</t>
  </si>
  <si>
    <r>
      <rPr>
        <b/>
        <sz val="7"/>
        <color theme="1"/>
        <rFont val="Times New Roman"/>
        <family val="1"/>
      </rPr>
      <t xml:space="preserve">  </t>
    </r>
    <r>
      <rPr>
        <b/>
        <sz val="11"/>
        <color theme="1"/>
        <rFont val="Times New Roman"/>
        <family val="1"/>
      </rPr>
      <t>SURSE DE FINANŢARE A PROIECTULUI</t>
    </r>
  </si>
  <si>
    <t>(ron)</t>
  </si>
  <si>
    <t>buget cerere</t>
  </si>
  <si>
    <t>calculat</t>
  </si>
  <si>
    <t>an 0</t>
  </si>
  <si>
    <t>Programul Operational Regional - Axa prioritara ….</t>
  </si>
  <si>
    <t>ANEXA …. -  ANALIZA SI PREVIZIUNEA FINANCIARA</t>
  </si>
  <si>
    <t>Este recomandata utilizarea acestei machete; modificarea formulelor de calcul atrage dupa sine excluderea aplicatiei de la finantare.</t>
  </si>
  <si>
    <t>Modelul contine urmatoarele foi de calcul:</t>
  </si>
  <si>
    <t>Date de intrare:</t>
  </si>
  <si>
    <t>1 Bilant</t>
  </si>
  <si>
    <t xml:space="preserve"> ==&gt; se introduc datele din bilantul beneficiarului, pentru ultimele trei exercitii financiare incheiate</t>
  </si>
  <si>
    <t>Rezultate:</t>
  </si>
  <si>
    <t xml:space="preserve"> ==&gt; se determina indicatorii de performanta a proiectului de investitie</t>
  </si>
  <si>
    <t xml:space="preserve"> ==&gt; se determina sustanabilitatea proiectului de investitie, in functie de fluxul de numerar total cumulat</t>
  </si>
  <si>
    <r>
      <t xml:space="preserve">Datele se introduc </t>
    </r>
    <r>
      <rPr>
        <u/>
        <sz val="12"/>
        <color indexed="8"/>
        <rFont val="Times New Roman"/>
        <family val="1"/>
      </rPr>
      <t>numai</t>
    </r>
    <r>
      <rPr>
        <sz val="12"/>
        <color indexed="8"/>
        <rFont val="Times New Roman"/>
        <family val="1"/>
      </rPr>
      <t xml:space="preserve"> in celulele marcate cu gri;  datele se introduc in LEI.</t>
    </r>
  </si>
  <si>
    <t>A nu se modifica formulele de calcul - acestea sunt calculate automat in urma introducerii datelor de intrare</t>
  </si>
  <si>
    <t xml:space="preserve"> ==&gt; se determina finanţarea nerambursabila pentru proiectele generatoare de venit, prin Metoda necesarului de finantare ("funding-gap")</t>
  </si>
  <si>
    <t>PROIECŢIA VENITURILOR ŞI CHELTUIELILOR -- total intreprindere</t>
  </si>
  <si>
    <t>Beneficiarul va realiza proiectia trimestriala a veniturilor si cheltuielilor pentru perioada de implementare a investitiei (pe numarul de ani pt care gandeste proiectul, nu este obligatorie completarea pentru toti )anii</t>
  </si>
  <si>
    <t>CATEGORIA DE VENITURI/CHELTUEILI</t>
  </si>
  <si>
    <t>pre implementare</t>
  </si>
  <si>
    <t>Operare</t>
  </si>
  <si>
    <t>Total an 1</t>
  </si>
  <si>
    <t>Total an 2</t>
  </si>
  <si>
    <t>Total an 3</t>
  </si>
  <si>
    <t>Total an 4</t>
  </si>
  <si>
    <t>trim 1</t>
  </si>
  <si>
    <t>trim 2</t>
  </si>
  <si>
    <t>trim 3</t>
  </si>
  <si>
    <t>trim 4</t>
  </si>
  <si>
    <t>Anexa 2 A - Proiectia veniturilor</t>
  </si>
  <si>
    <t>Total venituri din exploatare</t>
  </si>
  <si>
    <t>Venituri din interese de participare</t>
  </si>
  <si>
    <t>Venituri din investitii si imprumuturi care fac parte din activele imobilizate</t>
  </si>
  <si>
    <t>Venituri din dobanzi</t>
  </si>
  <si>
    <t>Alte venituri financiare (din diferente de curs valutar, din sconturi obtinute, din investitii financiare pe termen scurt, din investitii financiare cedate, alte venituri financiare)</t>
  </si>
  <si>
    <t>Total venituri financiare</t>
  </si>
  <si>
    <t>Venituri extraordinare</t>
  </si>
  <si>
    <t>TOTAL VENITURI</t>
  </si>
  <si>
    <t>Anexa 2 B - Proiectia cheltuielilor</t>
  </si>
  <si>
    <t>Alte cheltuieli materiale</t>
  </si>
  <si>
    <t>Alte cheltuieli externe (cu energia si apa)</t>
  </si>
  <si>
    <t>Salarii si indemnizatii</t>
  </si>
  <si>
    <t>Cheltuieli cu asigurarile si protectia sociala  (22,537%)</t>
  </si>
  <si>
    <t>Total cheltuieli cu personalul</t>
  </si>
  <si>
    <t>Ajustari de valoare privind imobilizarile corporale si necorporale (amortizare si depreciere)</t>
  </si>
  <si>
    <t>Ajustari de valoare privind activele circulante</t>
  </si>
  <si>
    <t>Ajustari privind provizioanele</t>
  </si>
  <si>
    <t>Alte cheltuieli de exploatare (prestatii externe, alte impozite, taxe si varsaminte asimilate, alte cheltuieli)</t>
  </si>
  <si>
    <t>Total cheltuieli exploatare</t>
  </si>
  <si>
    <t>Cheltuielile privind dobanzile</t>
  </si>
  <si>
    <r>
      <t xml:space="preserve">     La imprumut - </t>
    </r>
    <r>
      <rPr>
        <i/>
        <sz val="10"/>
        <rFont val="Times New Roman"/>
        <family val="1"/>
      </rPr>
      <t>cofinantare la proiect</t>
    </r>
  </si>
  <si>
    <t xml:space="preserve">     La alte credite pe termen mediu si lung, leasinguri, alte datorii financiare</t>
  </si>
  <si>
    <t xml:space="preserve">     La credite pe termen scurt</t>
  </si>
  <si>
    <t>Alte cheltuieli financiare (pierderi din creante legate de participatii, din diferente de curs valutar, din sconturi obtinute, privind investitiile financiare cedate, alte cheltuieli financiare)</t>
  </si>
  <si>
    <t>Total cheltuieli financiare</t>
  </si>
  <si>
    <t>Cheltuieli extraordinare</t>
  </si>
  <si>
    <t>TOTAL CHELTUIELI</t>
  </si>
  <si>
    <t>PROIECŢIA CONTULUI DE PROFIT ŞI PIERDERE -- TOTAL INTREPRINDERE IN PERIOADA DE IMPLEMENTARE A PROIECTULUI</t>
  </si>
  <si>
    <t>(lei)</t>
  </si>
  <si>
    <t>Nr. Crt.</t>
  </si>
  <si>
    <t>CATEGORIA</t>
  </si>
  <si>
    <t>VENITURI DIN EXPLOATARE</t>
  </si>
  <si>
    <t xml:space="preserve">Cifra de afaceri </t>
  </si>
  <si>
    <t>Venituri  din productia realizata pentru scopuri proprii si capitalizata</t>
  </si>
  <si>
    <t>CHELTUIELI DE EXPLOATARE</t>
  </si>
  <si>
    <t xml:space="preserve">Cheltuieli materiale – total </t>
  </si>
  <si>
    <t>Cheltuieli cu personalul – total</t>
  </si>
  <si>
    <t>Ajustari de valoare si provizioane - total</t>
  </si>
  <si>
    <t>Total cheltuieli de exploatare</t>
  </si>
  <si>
    <t>Rezultatul din exploatare</t>
  </si>
  <si>
    <t>Cheltuieli cu amortizarile</t>
  </si>
  <si>
    <t>TOTAL VENITURI FINANCIARE</t>
  </si>
  <si>
    <t>CHELTUIELI FINANCIARE DIN CARE</t>
  </si>
  <si>
    <t>Alte cheltuieli financiare</t>
  </si>
  <si>
    <t xml:space="preserve">Total cheltuieli financiare </t>
  </si>
  <si>
    <t>Rezultatul financiar</t>
  </si>
  <si>
    <t>Rezultat curent</t>
  </si>
  <si>
    <t>REZULTATUL BRUT AL EXERCIŢIULUI FINANCIAR</t>
  </si>
  <si>
    <t>Impozit pe profit/cifra de afaceri</t>
  </si>
  <si>
    <t>REZULTATUL NET AL EXERCIŢIULUI FINANCIAR</t>
  </si>
  <si>
    <t>PROIECTIA FLUXULUI DE NUMERAR LA NIVEL DE FIRMA CU AJUTOR NERAMBURSABIL
(perioada de operare si intretinere a investitiei)</t>
  </si>
  <si>
    <t>ACTIVITATEA DE FINANTARE</t>
  </si>
  <si>
    <t>INCASARI DIN ACTIVITATEA DE FINANTARE</t>
  </si>
  <si>
    <t>Aport la capitalul societatii  (imprumuturi de la actionari/asociati)</t>
  </si>
  <si>
    <t>Credite pe termen lung, din care</t>
  </si>
  <si>
    <t>2.1.</t>
  </si>
  <si>
    <t>Imprumut pentru realizarea investitiei</t>
  </si>
  <si>
    <t>2.2.</t>
  </si>
  <si>
    <t>Alte Credite pe termen mediu si lung, leasinguri, alte datorii financiare</t>
  </si>
  <si>
    <t>Credite pe termen scurt</t>
  </si>
  <si>
    <t xml:space="preserve"> Ajutor nerambursabil (inclusiv avans)</t>
  </si>
  <si>
    <t>Total intrari de lichiditati din activitatea de finantare</t>
  </si>
  <si>
    <t>PLATI DIN ACTIVITATEA DE FINANTARE</t>
  </si>
  <si>
    <t xml:space="preserve">Rambursari de Credite pe termen mediu si lung, din care:  </t>
  </si>
  <si>
    <r>
      <t xml:space="preserve">      Rate la imprumut -</t>
    </r>
    <r>
      <rPr>
        <i/>
        <sz val="10"/>
        <rFont val="Times New Roman"/>
        <family val="1"/>
      </rPr>
      <t xml:space="preserve"> cofinantare la proiect</t>
    </r>
  </si>
  <si>
    <t xml:space="preserve">      Rate la alte credite pe termen mediu si lung, leasinguri, alte datorii financ.</t>
  </si>
  <si>
    <t>Rambursari de credite pe termen scurt</t>
  </si>
  <si>
    <t>Dividende (inclusiv impozitele aferente)</t>
  </si>
  <si>
    <t>Total iesiri de lichiditati din activitatea finantare</t>
  </si>
  <si>
    <t>Flux de lichiditati din activitatea de  finantare</t>
  </si>
  <si>
    <t>ACTIVITATEA DE INVESTITII</t>
  </si>
  <si>
    <t>INCASARI DIN ACTIVITATEA DE INVESTITII</t>
  </si>
  <si>
    <t>Vanzari de active, incl TVA</t>
  </si>
  <si>
    <t>Total intrari de lichididati din activitatea de investitii</t>
  </si>
  <si>
    <t>PLATI DIN ACTIVITATEA DE INVESTITII</t>
  </si>
  <si>
    <t xml:space="preserve">Achizitii de active fixe corporale, incl TVA </t>
  </si>
  <si>
    <t>Achizitii de active fixe necorporale, incl TVA</t>
  </si>
  <si>
    <t>Cresterea investitiilor in curs (esalonat cf. Grafic realizare)</t>
  </si>
  <si>
    <t>Total iesiri de lichididati din activitatea de investitii</t>
  </si>
  <si>
    <t>Flux de lichiditati din activitatea de  investitii</t>
  </si>
  <si>
    <t>Flux de lichiditati din activitatea de investitii si finantare</t>
  </si>
  <si>
    <t>ACTIVITATEA DE EXPLOATARE</t>
  </si>
  <si>
    <t>INCASARI DIN ACTIVITATEA DE EXPLOATARE</t>
  </si>
  <si>
    <t>Venituri din exploatare, incl TVA</t>
  </si>
  <si>
    <t>11.2.</t>
  </si>
  <si>
    <t>11.3.</t>
  </si>
  <si>
    <t>11.4.</t>
  </si>
  <si>
    <t>11.5.</t>
  </si>
  <si>
    <t>11.6.</t>
  </si>
  <si>
    <t>11.7.</t>
  </si>
  <si>
    <t>11.8.</t>
  </si>
  <si>
    <t>11.9.</t>
  </si>
  <si>
    <t>12.</t>
  </si>
  <si>
    <t>Venituri financiare</t>
  </si>
  <si>
    <t>12.1.</t>
  </si>
  <si>
    <t>12.2.</t>
  </si>
  <si>
    <t>12.3.</t>
  </si>
  <si>
    <t>12.4.</t>
  </si>
  <si>
    <t xml:space="preserve">Alte venituri financiare </t>
  </si>
  <si>
    <t>13.</t>
  </si>
  <si>
    <t>Total intrari de lichiditati din activitatea de exploatare</t>
  </si>
  <si>
    <t>PLATI DIN ACTIVITATEA DE EXPLOATARE</t>
  </si>
  <si>
    <t>Cheltuieli din exploatare, incl TVA</t>
  </si>
  <si>
    <t>Cheltuieli financiare</t>
  </si>
  <si>
    <t>24.</t>
  </si>
  <si>
    <t>26.</t>
  </si>
  <si>
    <t>Total iesiri de lichiditati din activitatea de exploatare</t>
  </si>
  <si>
    <t>Flux de lichiditati brut din activitatea de  exploatare</t>
  </si>
  <si>
    <t>Flux de lichiditati total brut inainte de plati pentru impozit pe profit /cifra de afaceri si ajustare TVA</t>
  </si>
  <si>
    <t>27.</t>
  </si>
  <si>
    <t>Plati TVA</t>
  </si>
  <si>
    <t>28.</t>
  </si>
  <si>
    <t>Rambursari TVA</t>
  </si>
  <si>
    <t>29.</t>
  </si>
  <si>
    <t xml:space="preserve">Plati/incasari pentru impozite si taxe  </t>
  </si>
  <si>
    <t xml:space="preserve">Flux de lichiditati net din activitatea de exploatare </t>
  </si>
  <si>
    <t>FLUX DE LICHIDITATI (CASH FLOW)</t>
  </si>
  <si>
    <t xml:space="preserve">Flux de lichiditati net al perioadei </t>
  </si>
  <si>
    <t>Disponibil de numerar al perioadei precedente</t>
  </si>
  <si>
    <t xml:space="preserve">Disponibil de numerar la sfarsitul perioadei </t>
  </si>
  <si>
    <r>
      <rPr>
        <b/>
        <sz val="16"/>
        <rFont val="Wingdings"/>
        <charset val="2"/>
      </rPr>
      <t xml:space="preserve">þ </t>
    </r>
    <r>
      <rPr>
        <b/>
        <sz val="16"/>
        <rFont val="Times New Roman"/>
        <family val="1"/>
      </rPr>
      <t>Costuri investitionale si acoperirea (finantarea) acestora</t>
    </r>
  </si>
  <si>
    <t>CONTUL DE REZULTAT PATRIMONIAL</t>
  </si>
  <si>
    <r>
      <rPr>
        <b/>
        <sz val="14"/>
        <color theme="1"/>
        <rFont val="Wingdings"/>
        <charset val="2"/>
      </rPr>
      <t xml:space="preserve">þ </t>
    </r>
    <r>
      <rPr>
        <b/>
        <sz val="14"/>
        <color theme="1"/>
        <rFont val="Times New Roman"/>
        <family val="1"/>
      </rPr>
      <t xml:space="preserve"> Pas A: pe baza urmatorului tabel (al carui continut este preluat automat), se calculeaza valoarea actualizată a costurilor de investiţie, valoarea actualizată a fluxurilor de numerar generate de exploatarea proiectului de investiţie, valoarea actualizată a finanţării nerambursabile</t>
    </r>
  </si>
  <si>
    <t>%</t>
  </si>
  <si>
    <r>
      <rPr>
        <b/>
        <sz val="16"/>
        <color theme="1"/>
        <rFont val="Wingdings"/>
        <charset val="2"/>
      </rPr>
      <t xml:space="preserve">þ </t>
    </r>
    <r>
      <rPr>
        <b/>
        <sz val="16"/>
        <color theme="1"/>
        <rFont val="Times New Roman"/>
        <family val="1"/>
      </rPr>
      <t>Determinarea sustenabilitatii financiare a proiectului</t>
    </r>
  </si>
  <si>
    <t>In acest tabel sunt inregistrate incasarile si platile aferente activitatilor de exploatare si de investitii generate exclusiv de proiectul de investitie</t>
  </si>
  <si>
    <t>Analiza financiara a UAT</t>
  </si>
  <si>
    <r>
      <t>variatia (</t>
    </r>
    <r>
      <rPr>
        <sz val="12"/>
        <color theme="1"/>
        <rFont val="Symbol"/>
        <family val="1"/>
        <charset val="2"/>
      </rPr>
      <t>D</t>
    </r>
    <r>
      <rPr>
        <sz val="12"/>
        <color theme="1"/>
        <rFont val="Times New Roman"/>
        <family val="1"/>
      </rPr>
      <t>) TN</t>
    </r>
  </si>
  <si>
    <r>
      <rPr>
        <b/>
        <u/>
        <sz val="10"/>
        <color rgb="FF00B050"/>
        <rFont val="Times New Roman"/>
        <family val="1"/>
      </rPr>
      <t>Interpretare</t>
    </r>
    <r>
      <rPr>
        <sz val="10"/>
        <color rgb="FF00B050"/>
        <rFont val="Times New Roman"/>
        <family val="1"/>
      </rPr>
      <t xml:space="preserve">
Acest set indicatori se utilizeaza pentru a identifica probleme posibile generate de dezechilibre la nivelul resurselor si utilizarilor pe termen lung / scurt, astfel se apreciaza favorabil:
==&gt; cresterea activului net
==&gt; marimea pozitiva (si in crestere) a fondului de rulment
==&gt; acoperirea necesarului de find de rulment din fond de rulment (FR&gt;NFR; TN&gt;0; NFR/FR&gt;1)
==&gt; cash flow pozitiv</t>
    </r>
  </si>
  <si>
    <r>
      <rPr>
        <b/>
        <u/>
        <sz val="10"/>
        <color rgb="FF00B050"/>
        <rFont val="Times New Roman"/>
        <family val="1"/>
      </rPr>
      <t>Interpretare</t>
    </r>
    <r>
      <rPr>
        <sz val="10"/>
        <color rgb="FF00B050"/>
        <rFont val="Times New Roman"/>
        <family val="1"/>
      </rPr>
      <t xml:space="preserve">
Acest set indicatori se utilizeaza pentru a analiza performanta inregistrata de entitate; astfel se apreciaza favorabil:
==&gt; cresterea veniturilor operationale 
==&gt; cresterea rezultatului din activitatea operationala (care indica o crestere mai mare a veniturilor operationale fata de cresterea cheltuielilor operationale)
==&gt; cresterea altor rezultate - din activitatea financiara, din activitatea extraordinara (care indica o crestere mai mare a anumitor categorii de venituri fata de cresterea acelorasi categorii de cheltuieli)
==&gt; cresterea rezultatului patrimonial (care indica o performanta superioara a entitatii fata de anul anterior)
Observatii: scaderea anumitor indicatori trebuie interpretata in contextul respectiv si in corelatie cu alti indicatori</t>
    </r>
  </si>
  <si>
    <r>
      <rPr>
        <b/>
        <u/>
        <sz val="10"/>
        <color rgb="FF00B050"/>
        <rFont val="Times New Roman"/>
        <family val="1"/>
      </rPr>
      <t>Interpretare</t>
    </r>
    <r>
      <rPr>
        <sz val="10"/>
        <color rgb="FF00B050"/>
        <rFont val="Times New Roman"/>
        <family val="1"/>
      </rPr>
      <t xml:space="preserve">
Acest set indicatori se utilizeaza pentru a interpreta evolutia riscului de lipsa de lichiditati la nivel de entitate; astfel, in general, se apreciaza favorabil:
==&gt; cresterea ratelor de lichiditate</t>
    </r>
  </si>
  <si>
    <r>
      <rPr>
        <b/>
        <u/>
        <sz val="10"/>
        <color rgb="FF00B050"/>
        <rFont val="Times New Roman"/>
        <family val="1"/>
      </rPr>
      <t>Interpretare</t>
    </r>
    <r>
      <rPr>
        <sz val="10"/>
        <color rgb="FF00B050"/>
        <rFont val="Times New Roman"/>
        <family val="1"/>
      </rPr>
      <t xml:space="preserve">
Acest set indicatori se utilizeaza pentru a analiza riscul de solvabilitatea si de indatorare; astfel se apreciaza favorabil:
==&gt; cresterea ponderii capitalului propriu in pasiv
==&gt; scaderea levierului
==&gt; scaderea gradului de indatorare</t>
    </r>
  </si>
  <si>
    <t>Indicatori specifici</t>
  </si>
  <si>
    <t>Venituri totale incasate / Venituri totale programate</t>
  </si>
  <si>
    <t>Grad de realizare a veniturilor totale</t>
  </si>
  <si>
    <t>Grad de realizare a veniturilor proprii</t>
  </si>
  <si>
    <t>Venituri proprii incasate / Venituri proprii programate</t>
  </si>
  <si>
    <t>Grad de finantare din veniturile proprii</t>
  </si>
  <si>
    <t>Venituri proprii incasate inclusiv cote defalcate din impozitul pe venit / Venituri totale incasate</t>
  </si>
  <si>
    <t>Venituri proprii incasate / Venituri totale incasate</t>
  </si>
  <si>
    <t>Venituri proprii incasate per capita</t>
  </si>
  <si>
    <t>Venituri proprii incasate inclusiv cote defalcate din impozitul pe venit/ Numar locuitori</t>
  </si>
  <si>
    <t>Gradul de realizare al impozitelor pe proprietate</t>
  </si>
  <si>
    <t>Impozite pe proprietate incasate / Impozite pe proprietate programate</t>
  </si>
  <si>
    <t>Grad de dependenta fata de bugetul de stat</t>
  </si>
  <si>
    <t>Incasari din surse primite de la bugetul de stat / Total incasari</t>
  </si>
  <si>
    <t>Gradul de autonomie decizionala</t>
  </si>
  <si>
    <t>Venituri depersonalizate incasate / Total incasari</t>
  </si>
  <si>
    <t>INDICATORI DE VENITURI</t>
  </si>
  <si>
    <t>INDICATORI DE CHELTUIELI</t>
  </si>
  <si>
    <t>Rigiditatea cheltuielilor</t>
  </si>
  <si>
    <t>Plati aferente ch de personal / Total plati</t>
  </si>
  <si>
    <t>Plati de functionare / Total plati</t>
  </si>
  <si>
    <t>Plati de dezvoltare / Total plati</t>
  </si>
  <si>
    <t>Ponderea platilor de functionare</t>
  </si>
  <si>
    <t xml:space="preserve">Ponderea platilor de dezvoltare </t>
  </si>
  <si>
    <t>Ponderea serviciului datoriei publice locale</t>
  </si>
  <si>
    <t>Plati restante, dupa termen</t>
  </si>
  <si>
    <t xml:space="preserve"> &lt; 30 zile</t>
  </si>
  <si>
    <t xml:space="preserve"> 30-90 zile</t>
  </si>
  <si>
    <t xml:space="preserve"> 90-120 zile</t>
  </si>
  <si>
    <t xml:space="preserve"> &gt;120 zile</t>
  </si>
  <si>
    <t>Plati restante, dupa natura creditorului</t>
  </si>
  <si>
    <t>catre creditori din operatiuni comerciale (furnizori)</t>
  </si>
  <si>
    <t>catre salariati</t>
  </si>
  <si>
    <t>catre bugetul general consolidat</t>
  </si>
  <si>
    <t>imprumuturi nerambursate la scadenta</t>
  </si>
  <si>
    <t>dobanzi restante</t>
  </si>
  <si>
    <t>INFORMATII SUPLIMENTARE</t>
  </si>
  <si>
    <t xml:space="preserve">Venituri totale incasate </t>
  </si>
  <si>
    <t>Venituri proprii incasate</t>
  </si>
  <si>
    <t>Venituri proprii programate</t>
  </si>
  <si>
    <t xml:space="preserve">Venituri proprii incasate inclusiv cote defalcate din impozitul pe venit </t>
  </si>
  <si>
    <t>Numar locuitori</t>
  </si>
  <si>
    <t>Impozite pe proprietate incasate</t>
  </si>
  <si>
    <t>Impozite pe proprietate programate</t>
  </si>
  <si>
    <t>Incasari din surse primite de la bugetul de stat</t>
  </si>
  <si>
    <t>Plati aferente ch de personal</t>
  </si>
  <si>
    <t>Venituri depersonalizate incasate (suma veniturilor proprii, inclusiv sume defalcate din TVA pentru echilibrarea bugetelor locale)</t>
  </si>
  <si>
    <t>Plati de functionare</t>
  </si>
  <si>
    <t>Plati de dezvoltare</t>
  </si>
  <si>
    <t>Serviciului datoriei publice locale</t>
  </si>
  <si>
    <t>Venituri totale programate</t>
  </si>
  <si>
    <t>Serviciul datoriei publice locale / Total plati</t>
  </si>
  <si>
    <t>Ponderea datoriei publice locale</t>
  </si>
  <si>
    <t>Venituri proprii prevazute in lege diminuate cu veniturile din valorificarea unor bunuri</t>
  </si>
  <si>
    <t>Model de proiecții financiare APL</t>
  </si>
  <si>
    <r>
      <t>PROIECTII FINANCIARE</t>
    </r>
    <r>
      <rPr>
        <b/>
        <sz val="14"/>
        <color theme="1"/>
        <rFont val="Times New Roman"/>
        <family val="1"/>
      </rPr>
      <t xml:space="preserve"> INCREMENTALE (marginale)</t>
    </r>
    <r>
      <rPr>
        <b/>
        <sz val="10"/>
        <color theme="1"/>
        <rFont val="Times New Roman"/>
        <family val="1"/>
      </rPr>
      <t xml:space="preserve"> </t>
    </r>
  </si>
  <si>
    <t>Cheltuieli cu apa</t>
  </si>
  <si>
    <t>Alte cheltuieli din afara (cu utilitati)</t>
  </si>
  <si>
    <t xml:space="preserve">Total venituri operationale </t>
  </si>
  <si>
    <t>Alte venituri obtinute prin valorificarea investitiei</t>
  </si>
  <si>
    <t>Cheltuieli generale de administratie</t>
  </si>
  <si>
    <t>Cheltuieli cu concesiunile</t>
  </si>
  <si>
    <t>Cheltuieli cu logistica</t>
  </si>
  <si>
    <t>Alte cheltuieli operationale</t>
  </si>
  <si>
    <t>Cheltuieli privind dobanzile (exclusiv cele pentru proiectul de investitie)</t>
  </si>
  <si>
    <t>SEMNALIZARE DIFICULTATE</t>
  </si>
  <si>
    <t>CENTRALIZARE INDICATORI -- UAT IN DIFICULTATE</t>
  </si>
  <si>
    <t>marime an N</t>
  </si>
  <si>
    <t>valori prag</t>
  </si>
  <si>
    <t>semn de dificultate</t>
  </si>
  <si>
    <t>un grad scazut de realizare a veniturilor totale</t>
  </si>
  <si>
    <t>un grad scazut de realizare a veniturilor proprii</t>
  </si>
  <si>
    <t xml:space="preserve">un grad scazut de finantare din venituri proprii </t>
  </si>
  <si>
    <t>un grad scazut de autofinantare</t>
  </si>
  <si>
    <t>un nivel scazut al veniturilor proprii incasate per capita</t>
  </si>
  <si>
    <t>un grad scazut de realizare a impozitelor pe proprietate</t>
  </si>
  <si>
    <t>un grad scazut de autonomie decizionala</t>
  </si>
  <si>
    <t>pondere ridicata a serviciului datoriei publice</t>
  </si>
  <si>
    <t>pondere scazuta a platilor de dezvoltare</t>
  </si>
  <si>
    <t>pondere  ridicata a platilor de functionare</t>
  </si>
  <si>
    <t>o rigiditate ridicata a cheltuielillor</t>
  </si>
  <si>
    <t>o pondere  ridicata a datoriei publice locale in veniturile proprii</t>
  </si>
  <si>
    <t>un grad  ridicat de dependenta fata de bugetul de stat</t>
  </si>
  <si>
    <t>Cheltuieli de capital</t>
  </si>
  <si>
    <t>Cheltuieli de capital / Total plati</t>
  </si>
  <si>
    <t>Cheltuieli de capital / Venituri proprii incasate</t>
  </si>
  <si>
    <t>o pondere scazuta a cheltuielilor de capital in veniturile proprii</t>
  </si>
  <si>
    <t>Studii de teren  (geotehnice, geologice, topografice, hidrologice, hidrogeotehnice, fotogrammetrice, topografice şi de stabilitate a terenului)</t>
  </si>
  <si>
    <t>TOTAL CAPITOL 5</t>
  </si>
  <si>
    <t>Pregatirea personalului de exploatare</t>
  </si>
  <si>
    <t>Probe tehnologice si teste</t>
  </si>
  <si>
    <t>TOTAL CAPITOL 6</t>
  </si>
  <si>
    <t>Gradul de indatorare</t>
  </si>
  <si>
    <t>Grad de autofinantare</t>
  </si>
  <si>
    <t xml:space="preserve">Ponderea cheltuielilor de capital in venituri proprii </t>
  </si>
  <si>
    <t>Ponderea cheltuielilor de capital in venituri proprii</t>
  </si>
  <si>
    <t xml:space="preserve"> ==&gt; se introduc datele aferente bugetului cererii de finantare</t>
  </si>
  <si>
    <t xml:space="preserve"> ==&gt; se introduc date aferente costurilor investitionale pentru perioada de preimplementare si implementare, date privind finantarii acestora si date privind rambursarea creditului (daca este cazul)</t>
  </si>
  <si>
    <t xml:space="preserve"> ==&gt; sunt calculati indicatorii care semnaleaza situatia de "dificultate" a beneficiarului
este folosit un cod de culori - rosu pentru semn dificultate; verde pentru lipsa semn dificultate
Obs: calcule automate; repere pentru fiecare indicator</t>
  </si>
  <si>
    <t>Introducerea datelor din situatiile financiare (bilant, cont de rezultat patrimonial)</t>
  </si>
  <si>
    <r>
      <rPr>
        <b/>
        <u/>
        <sz val="10"/>
        <color rgb="FF00B050"/>
        <rFont val="Times New Roman"/>
        <family val="1"/>
      </rPr>
      <t>Interpretare</t>
    </r>
    <r>
      <rPr>
        <sz val="10"/>
        <color rgb="FF00B050"/>
        <rFont val="Times New Roman"/>
        <family val="1"/>
      </rPr>
      <t xml:space="preserve">
Acest set de indicatori se utilizeaza pentru a interpreta eficienta  inregistrata de entitate; astfel se apreciaza favorabil:
==&gt; cresterea ratelor de marja (care indica o crestere superioara a rezultatelor entitatii fata de cresterea veniturilor operationale)</t>
    </r>
  </si>
  <si>
    <r>
      <rPr>
        <b/>
        <u/>
        <sz val="10"/>
        <color rgb="FF00B050"/>
        <rFont val="Times New Roman"/>
        <family val="1"/>
      </rPr>
      <t>Interpretare</t>
    </r>
    <r>
      <rPr>
        <sz val="10"/>
        <color rgb="FF00B050"/>
        <rFont val="Times New Roman"/>
        <family val="1"/>
      </rPr>
      <t xml:space="preserve">
Acest set indicatori se utilizeaza pentru a analiza caracteristicile veniturilor si cheltuielilor; astfel se apreciaza favorabil:
==&gt;  un grad ridicat de realizare a veniturilor (totale, proprii); cresterea acestuia
==&gt;  un grad ridicat de finantare din venituri proprii ; cresterea acestuia
==&gt; un nivel ridicat al veniturilor proprii per capita; cresterea acestuia
==&gt; un grad ridicat de realizare a impozitelor pe proprietate si de autonomie decizionala; cresterea acestuia
==&gt; un grad scazut de dependenta fata de bugetul de stat; scaderea acestuia
==&gt; o pondere scazuta a datoriei publice locale in veniturile proprii; scaderea acesteia
==&gt; o rigiditate scazuta a cheltuielillor; scaderea acesteia
==&gt; o pondere mai scazuta a platilor de functionare, in favoarea unei ponderi mai mari a platilor de dezvoltare; scaderea acesteia
==&gt; pondere scazuta a serviciului datoriei publice; scaderea acesteia</t>
    </r>
  </si>
  <si>
    <t>Introduceti in tabelul de mai jos informatiile solicitate, preluate din Contul de executie bugetara</t>
  </si>
  <si>
    <t>lichiditate scazuta</t>
  </si>
  <si>
    <t>Lichiditate curenta</t>
  </si>
  <si>
    <t>INDICATORI - insolventa</t>
  </si>
  <si>
    <t>datorii mai vechi de 120 de zile reprezentand peste  50% din bugetul general</t>
  </si>
  <si>
    <t xml:space="preserve">nu au platit salariile pe o perioada mai mare de 120 de zile de la data scadentei intra in insolventa.  </t>
  </si>
  <si>
    <t>a) UAT 
(oraşele, comunele sau judeţele)</t>
  </si>
  <si>
    <t>Impozit pe proprietate / locuitor</t>
  </si>
  <si>
    <t>Impozite pe proprietate incasate / Numar locuitori</t>
  </si>
  <si>
    <t>Impozit pe proprietate / venituri totale</t>
  </si>
  <si>
    <t>Impozite pe proprietate incasate / Venituri totale incasate</t>
  </si>
  <si>
    <t>Gradul de colectare a veniturilor proprii fiscale</t>
  </si>
  <si>
    <t>Venituri proprii fiscale incasate / Venituri proprii fiscale programate</t>
  </si>
  <si>
    <t>Venituri proprii fiscale incasate</t>
  </si>
  <si>
    <t>Venituri proprii fiscale programate</t>
  </si>
  <si>
    <t>un grad  ridicat de indatorare</t>
  </si>
  <si>
    <t>un nivel scazut al impozitelor pe proprietate / locuitor</t>
  </si>
  <si>
    <t>o pondere scazuta a impozitului pe proprietate in veniturile totale</t>
  </si>
  <si>
    <t>Ponderea serviciului datoriei publice locale in total plati</t>
  </si>
  <si>
    <t>Ponderea serviciului datoriei publice locale in venituri curente totale</t>
  </si>
  <si>
    <t>Venituri curente incasate</t>
  </si>
  <si>
    <t>Serviciul datoriei publice locale / Venituri curente incasate</t>
  </si>
  <si>
    <t xml:space="preserve"> -- din care &gt; 120 zile</t>
  </si>
  <si>
    <t>Determinarea indicatorilor de performanta financiara a proiectului</t>
  </si>
  <si>
    <t>În justificarea valorii reziduale se vor utiliza următoarele indicații:</t>
  </si>
  <si>
    <t>Activele economice sunt definite ca acele mijloace de producţie care îndeplinesc, cumulativ, două condiţii:</t>
  </si>
  <si>
    <t>(a) se află în proprietatea (sub controlul) celui care efectuează calculul economic şi</t>
  </si>
  <si>
    <t>(b) sunt susceptibile a produce fluxuri de numerar în viitor, prin utilizarea lor. Valoarea activelor economice este, conform teoriei financiare, valoarea actualizată a acestor fluxuri financiare viitoare. Valoarea reziduală a unui activ economic nu face excepţie de la acest principiu de calcul.</t>
  </si>
  <si>
    <r>
      <t>Metoda de calcul a valorii reziduale nu este unică</t>
    </r>
    <r>
      <rPr>
        <i/>
        <sz val="12"/>
        <rFont val="Times New Roman"/>
        <family val="1"/>
      </rPr>
      <t>, </t>
    </r>
    <r>
      <rPr>
        <sz val="12"/>
        <rFont val="Times New Roman"/>
        <family val="1"/>
      </rPr>
      <t>deşi trebuie să respecte principiul enunţat anterior.</t>
    </r>
  </si>
  <si>
    <r>
      <t>Metoda contabilă </t>
    </r>
    <r>
      <rPr>
        <sz val="12"/>
        <rFont val="Times New Roman"/>
        <family val="1"/>
      </rPr>
      <t>(valoarea neamortizată) </t>
    </r>
    <r>
      <rPr>
        <b/>
        <i/>
        <sz val="12"/>
        <rFont val="Times New Roman"/>
        <family val="1"/>
      </rPr>
      <t>nu este acceptată </t>
    </r>
    <r>
      <rPr>
        <sz val="12"/>
        <rFont val="Times New Roman"/>
        <family val="1"/>
      </rPr>
      <t>deoarece nu reflectă – de cele mai multe ori – în mod acceptabil valoarea economică reziduală a unui activ economic, datorită faptului că perioadele de amortizare au o logica preponderent fiscală.</t>
    </r>
  </si>
  <si>
    <t>Metodele de calcul care respectă principiul enunţat anterior sunt, în general, două:</t>
  </si>
  <si>
    <r>
      <t>(2) </t>
    </r>
    <r>
      <rPr>
        <b/>
        <i/>
        <sz val="12"/>
        <rFont val="Times New Roman"/>
        <family val="1"/>
      </rPr>
      <t>valoarea de lichidare </t>
    </r>
    <r>
      <rPr>
        <sz val="12"/>
        <rFont val="Times New Roman"/>
        <family val="1"/>
      </rPr>
      <t>a activului economic – suma care s-ar obţine prin vânzarea, sub orice formă, a activului la sfârşitul perioadei de proiecţie financiară.</t>
    </r>
  </si>
  <si>
    <r>
      <t>Între cele doua metode acceptabile prezentate nu exista o contradicţie metodologică sau de principiu. Ambele măsoară valoarea actualizata a fluxurilor financiare viitoare care se estimează a se produce de către activul economic vizat. Din această perspectiva, considerăm că </t>
    </r>
    <r>
      <rPr>
        <b/>
        <i/>
        <sz val="12"/>
        <rFont val="Times New Roman"/>
        <family val="1"/>
      </rPr>
      <t>ambele metode pot fi utilizate</t>
    </r>
    <r>
      <rPr>
        <sz val="12"/>
        <rFont val="Times New Roman"/>
        <family val="1"/>
      </rPr>
      <t>, la latitudinea elaboratorului analizei cost-beneficiu, cu respectarea specificităţilor activului economic evaluat.</t>
    </r>
  </si>
  <si>
    <r>
      <t>Metoda valorii de lichidare</t>
    </r>
    <r>
      <rPr>
        <sz val="12"/>
        <rFont val="Times New Roman"/>
        <family val="1"/>
      </rPr>
      <t>. În mod raţional, un eventual comparator al activului economic, în cazul metodei de lichidare, nu va accepta să plătească mai mult decât valoarea actualizată, la acel moment, a fluxurilor de numerar pe care activul încă le mai poate genera, precum nici vânzătorul activului nu ar accepta, în mod raţional, mai puţin decât această sumă.</t>
    </r>
  </si>
  <si>
    <r>
      <t>Metoda perpetuităţii</t>
    </r>
    <r>
      <rPr>
        <sz val="12"/>
        <rFont val="Times New Roman"/>
        <family val="1"/>
      </rPr>
      <t xml:space="preserve">. Metoda de calcul a formulei perpetuităţii, aplicată în cazurile în care se consideră mai potrivită decât formula calculului de lichidare (precum societatea comercială / un proiect în ansamblul sau), poate include preocupările legate de evoluţia ulterioară a activelor economice. </t>
    </r>
  </si>
  <si>
    <t>Câteva precizari practice în acest sens:</t>
  </si>
  <si>
    <r>
      <t xml:space="preserve">(1) valoarea care presupune continuitatea operaţiunilor agentului economic care achiziţionează activul economic, caz în care se aplica </t>
    </r>
    <r>
      <rPr>
        <b/>
        <i/>
        <sz val="12"/>
        <rFont val="Times New Roman"/>
        <family val="1"/>
      </rPr>
      <t>metoda perpetuităţii </t>
    </r>
    <r>
      <rPr>
        <sz val="12"/>
        <rFont val="Times New Roman"/>
        <family val="1"/>
      </rPr>
      <t>– cu sau fără o rată de creştere, şi, respectiv,</t>
    </r>
  </si>
  <si>
    <t xml:space="preserve"> - Precizare importantă: rata de creştere “c” poate fi inclusiv: (a) mai mică decât rata de creştere de până la momentul calculului VR (variantă, de altfel, logică), (b) chiar negativă (în cazul în care se consideră că activul nu produce suficient numerar pentru a fi înlocuit în viitor).</t>
  </si>
  <si>
    <r>
      <t>FN</t>
    </r>
    <r>
      <rPr>
        <vertAlign val="subscript"/>
        <sz val="12"/>
        <rFont val="Times New Roman"/>
        <family val="1"/>
      </rPr>
      <t>n+1</t>
    </r>
    <r>
      <rPr>
        <sz val="12"/>
        <rFont val="Times New Roman"/>
        <family val="1"/>
      </rPr>
      <t>= fluxul de numerar anual în primul an de perpetuitate</t>
    </r>
  </si>
  <si>
    <t>r = rata de actualizare</t>
  </si>
  <si>
    <t>VALOARE REZIDUALA</t>
  </si>
  <si>
    <t>VR</t>
  </si>
  <si>
    <t>cu explicatii</t>
  </si>
  <si>
    <t>Introducerea datelor din contul de rezultate patrimonial</t>
  </si>
  <si>
    <t>2 Cont RP</t>
  </si>
  <si>
    <t>Introducerea datelor din situatiile financiare (bilant, cont de rezultate patrimonial)</t>
  </si>
  <si>
    <t>Proiectii financiare  marginale (aferente proiectului de investitie)</t>
  </si>
  <si>
    <t>FUNDAMENTAREA VENITURILOR SI CHELTUIELILOR GENERATE DE PROIECT</t>
  </si>
  <si>
    <t>DETERMINAREA VALORII REZIDUALE</t>
  </si>
  <si>
    <t>Total investitie</t>
  </si>
  <si>
    <t>Venituri, Cheltuieli / an</t>
  </si>
  <si>
    <t>Venituri din vanzari produse aferente proiectului de investitie</t>
  </si>
  <si>
    <t>Venituri din prestari servicii aferente proiectului de investitie</t>
  </si>
  <si>
    <t>Venituri din vanzari marfuri aferente proiectului de investitie</t>
  </si>
  <si>
    <t>VENITURI OPERATIONALE</t>
  </si>
  <si>
    <t>Cheltuieli de vanzare si distributie</t>
  </si>
  <si>
    <t>Venituri din inchiriere de spatii</t>
  </si>
  <si>
    <t xml:space="preserve">    cantitatea consumatã (unitãți de mãsurã specifice)</t>
  </si>
  <si>
    <t xml:space="preserve">    tariful de furnizare unitar</t>
  </si>
  <si>
    <t xml:space="preserve">    cantitate  produse</t>
  </si>
  <si>
    <t xml:space="preserve">    pret unitar (produs)</t>
  </si>
  <si>
    <t xml:space="preserve"> -</t>
  </si>
  <si>
    <t xml:space="preserve">    cantitate marfuri</t>
  </si>
  <si>
    <t xml:space="preserve">    pret unitar (marfa)</t>
  </si>
  <si>
    <t xml:space="preserve">    suprafata (mp)</t>
  </si>
  <si>
    <t xml:space="preserve">    chirie / mp</t>
  </si>
  <si>
    <t xml:space="preserve">    pret unitar materii prime</t>
  </si>
  <si>
    <t xml:space="preserve">    consum de materii prime </t>
  </si>
  <si>
    <t xml:space="preserve">    consum de materiale consumabile</t>
  </si>
  <si>
    <t xml:space="preserve">    pret unitar materiale consumabile</t>
  </si>
  <si>
    <t xml:space="preserve">    pret unitar marfuri</t>
  </si>
  <si>
    <t xml:space="preserve">    număr de angajați</t>
  </si>
  <si>
    <t xml:space="preserve">    cantitatea necesară de servicii mentenanța</t>
  </si>
  <si>
    <t xml:space="preserve">    tariful / unitatea de măsură specifică</t>
  </si>
  <si>
    <t xml:space="preserve">    cantitatea  de servicii </t>
  </si>
  <si>
    <t>Cheltuieli cu diseminarea rezultatelor</t>
  </si>
  <si>
    <t xml:space="preserve">    salariul de bază prognozat/luna</t>
  </si>
  <si>
    <t xml:space="preserve">    numar de luni / an </t>
  </si>
  <si>
    <t>Venituri din alocatii bugetare pentru intretinerea curenta</t>
  </si>
  <si>
    <t>Venituri din alocatii bugetare pentru reparatii capitale</t>
  </si>
  <si>
    <t>Venituri din concesiunea spatiilor adiacente</t>
  </si>
  <si>
    <t xml:space="preserve">    Suprafata  terenului adiacent disponibil</t>
  </si>
  <si>
    <t xml:space="preserve">    Venit anual /mp suprafata concesionata</t>
  </si>
  <si>
    <t>Venituri din subventii de exploatare</t>
  </si>
  <si>
    <t xml:space="preserve">Venituri din subventii de exploatare </t>
  </si>
  <si>
    <t>CHELTUIELI OPERATIONALE</t>
  </si>
  <si>
    <t xml:space="preserve">Cheltuieli salariale departamente suport* </t>
  </si>
  <si>
    <t>Cheltuieli de functionare si administrative*</t>
  </si>
  <si>
    <t>din care</t>
  </si>
  <si>
    <t>C+M</t>
  </si>
  <si>
    <t>Total plati de exploatare (operationale)</t>
  </si>
  <si>
    <t xml:space="preserve"> ==&gt; se introduc datele din contul de rezultate patrimonial al beneficiarului, pentru ultimele trei exercitii financiare incheiate
si informatiile suplimentare solicitate</t>
  </si>
  <si>
    <t xml:space="preserve"> ==&gt; sunt preluate marimile previzionate ale veniturilor si cheltuielilor operationale, pentru perioadele de implementare si operare, considerand situatia intreprinderii FARA si CU proiectul de investitii</t>
  </si>
  <si>
    <r>
      <rPr>
        <b/>
        <i/>
        <sz val="14"/>
        <rFont val="Wingdings"/>
        <charset val="2"/>
      </rPr>
      <t>þ</t>
    </r>
    <r>
      <rPr>
        <b/>
        <i/>
        <sz val="14"/>
        <rFont val="Times New Roman"/>
        <family val="1"/>
      </rPr>
      <t xml:space="preserve"> Pas 2: utilizarea datelor din situatiile financiare (bilant, cont de rezultate patrimonial) pentru realizarea analizei financiare</t>
    </r>
  </si>
  <si>
    <t xml:space="preserve"> ==&gt; sunt calculati si grupati indicatori de analiza financiara aferenti entitatii, pe baza datelor introduse din situatiile financiare
Obs: calcule automate, interpretari inserate</t>
  </si>
  <si>
    <t>Ponderea cheltuielilor de capital in total plati</t>
  </si>
  <si>
    <t>Ponderea platilor de functionare in total plati</t>
  </si>
  <si>
    <t>Ponderea platilor de dezvoltare  in total plati</t>
  </si>
  <si>
    <t xml:space="preserve">                               Avansuri acordate </t>
  </si>
  <si>
    <t xml:space="preserve">      Creanţe din operaţiuni comerciale, avansuri şi alte decontări, din care:</t>
  </si>
  <si>
    <t xml:space="preserve">               Creanţe comerciale şi avansuri, din care :</t>
  </si>
  <si>
    <t>Venituri curente programate</t>
  </si>
  <si>
    <t>implementare si operare</t>
  </si>
  <si>
    <t>Montaj utilaje tehnologice</t>
  </si>
  <si>
    <t>grila</t>
  </si>
  <si>
    <t>Venituri depersonalizate incasate</t>
  </si>
  <si>
    <t>Model de proiecții financiare - venituri si cheltuieli din activitatea corespunzătoare proiectului de investiții</t>
  </si>
  <si>
    <r>
      <t>PROIECTII FINANCIARE</t>
    </r>
    <r>
      <rPr>
        <b/>
        <sz val="14"/>
        <color theme="1"/>
        <rFont val="Times New Roman"/>
        <family val="1"/>
      </rPr>
      <t xml:space="preserve"> FARA INVESTITIE</t>
    </r>
  </si>
  <si>
    <t>FUNDAMENTAREA VENITURILOR SI CHELTUIELILOR GENERATE DE ACTIVITATEA CORESPUNZATOARE PROIECTULUI FARA INVESTITIE</t>
  </si>
  <si>
    <r>
      <t xml:space="preserve">Se vor introduce veniturile si cheltuielile rezultate din </t>
    </r>
    <r>
      <rPr>
        <b/>
        <u/>
        <sz val="12"/>
        <color theme="1"/>
        <rFont val="Times New Roman"/>
        <family val="1"/>
      </rPr>
      <t>activitatea corespunzătoare proiectului de investiții, în condițiile în care activitatea s-ar desfășura fără investiție</t>
    </r>
    <r>
      <rPr>
        <b/>
        <sz val="12"/>
        <color theme="1"/>
        <rFont val="Times New Roman"/>
        <family val="1"/>
      </rPr>
      <t>. 
Dacă activitatea nu există în entitate (proiectul dezvoltă o activitate nouă) acest tabel nu se mai completează.</t>
    </r>
  </si>
  <si>
    <r>
      <t xml:space="preserve">PROIECTII FINANCIARE </t>
    </r>
    <r>
      <rPr>
        <b/>
        <sz val="14"/>
        <color theme="1"/>
        <rFont val="Times New Roman"/>
        <family val="1"/>
      </rPr>
      <t>CU INVESTITIE</t>
    </r>
  </si>
  <si>
    <t xml:space="preserve"> ( se vor adauga linii si se vor completa conform prevederilor ghidurilor specifice)</t>
  </si>
  <si>
    <t xml:space="preserve">Venituri din vanzari produse </t>
  </si>
  <si>
    <t xml:space="preserve">Venituri din prestari servicii </t>
  </si>
  <si>
    <t xml:space="preserve">Venituri din vanzari marfuri </t>
  </si>
  <si>
    <t xml:space="preserve">Venituri din inchiriere de spatii </t>
  </si>
  <si>
    <t xml:space="preserve">Venituri din productia realizata pentru scopuri proprii si capitalizata </t>
  </si>
  <si>
    <t xml:space="preserve">Venituri din subventii de exploatare  </t>
  </si>
  <si>
    <t xml:space="preserve">Venituri din alte activitati </t>
  </si>
  <si>
    <t xml:space="preserve">Alte venituri din exploatare </t>
  </si>
  <si>
    <t>Venituri, Cheltuieli aferente activitatii corespunzatoare proiectului de investitie FARA investitie / an</t>
  </si>
  <si>
    <t>Venituri, Cheltuieli aferente activitatii corespunzatoare proiectului de investitie CU investitie / an</t>
  </si>
  <si>
    <t>FLUXURI DE NUMERAR DIN ACTIVITATILE DE INVESTITIE SI FINANTARE</t>
  </si>
  <si>
    <t>TOTAL INTRARI DE LICHIDITATI DIN ACTIVITATEA DE FINANTARE</t>
  </si>
  <si>
    <t>TOTAL IESIRI DE LICHIDITATI DIN ACTIVITATEA DE FINANTARE</t>
  </si>
  <si>
    <t>PLATI DIN ACTIVITATEA DE INVESTITIE</t>
  </si>
  <si>
    <t>TOTAL IESIRI DE LICHIDITATI DIN ACTIVITATEA DE INVESTITII</t>
  </si>
  <si>
    <t>TOTAL IESIRI DE LICHIDITATI DIN ACTIVITATEA DE FINANTARE SI INVESTITII</t>
  </si>
  <si>
    <t>Flux de numerar din finantare si investitii</t>
  </si>
  <si>
    <t>Flux de numerar TOTAL</t>
  </si>
  <si>
    <r>
      <t>Rate la imprumut -</t>
    </r>
    <r>
      <rPr>
        <i/>
        <sz val="10"/>
        <rFont val="Times New Roman"/>
        <family val="1"/>
      </rPr>
      <t xml:space="preserve"> cofinantare la proiect</t>
    </r>
  </si>
  <si>
    <r>
      <t>Dobânzi la imprumut -</t>
    </r>
    <r>
      <rPr>
        <i/>
        <sz val="10"/>
        <rFont val="Times New Roman"/>
        <family val="1"/>
      </rPr>
      <t xml:space="preserve"> cofinantare la proiect</t>
    </r>
  </si>
  <si>
    <t>Disponibil de numerar la inceputul perioadei</t>
  </si>
  <si>
    <t>Disponibil de numerar la sfarsitul perioadei</t>
  </si>
  <si>
    <t xml:space="preserve"> -- </t>
  </si>
  <si>
    <t xml:space="preserve">INDICATORI RELEVANTI PENTRU CUANTIFICAREA RISCULUI </t>
  </si>
  <si>
    <r>
      <t xml:space="preserve">Observatie: 
Se vor introduce veniturile si cheltuielile rezultate din </t>
    </r>
    <r>
      <rPr>
        <b/>
        <u/>
        <sz val="12"/>
        <color theme="1"/>
        <rFont val="Times New Roman"/>
        <family val="1"/>
      </rPr>
      <t>activitatea corespunzătoare proiectului de investiții, în condițiile în care activitatea s-ar desfășura cu investiția</t>
    </r>
    <r>
      <rPr>
        <b/>
        <sz val="12"/>
        <color theme="1"/>
        <rFont val="Times New Roman"/>
        <family val="1"/>
      </rPr>
      <t>. 
Perioada de implementare a investiției poate fi de max. 4 ani. 
Pe perioada de preimplementare si implementare se poate presupune că veniturile și cheltuielile sunt egale cu varianta FĂRĂ PROIECT (daca proiectul nu poate genera venituri si cheltuieli suplimentare in aceasta perioada)</t>
    </r>
  </si>
  <si>
    <t xml:space="preserve">Alte venituri obtinute prin valorificarea activitatii </t>
  </si>
  <si>
    <t>Alte venituri obtinute prin valorificarea activitatii</t>
  </si>
  <si>
    <t xml:space="preserve"> ==&gt; se introduc informatii aferente proiectiei veniturilor si cheltuielilor, pentru perioadele de preimplementare, implementare si operare, pentru activitatea aferenta investitiei  (FARA si CU investitia realizata prin proiect)</t>
  </si>
  <si>
    <t>==&gt; se fundamenteaza valoarea reziduala a proiectului de investitie</t>
  </si>
  <si>
    <t>3 Analiza financiara - indicatori</t>
  </si>
  <si>
    <t>4 Risc beneficiar</t>
  </si>
  <si>
    <t>5 Buget cerere</t>
  </si>
  <si>
    <t>6 Investitie</t>
  </si>
  <si>
    <t>7 Proiectii financiare_V,Ch act</t>
  </si>
  <si>
    <t>8  Proiectii financiare_marginal</t>
  </si>
  <si>
    <t>9 Rentabilitate investitie</t>
  </si>
  <si>
    <t>10 Sustenabilitate</t>
  </si>
  <si>
    <t>11 Funding gap</t>
  </si>
  <si>
    <t>Cheltuieli cu energia termica</t>
  </si>
  <si>
    <t>Cheltuieli cu energia electrica</t>
  </si>
  <si>
    <t>Total plati (cheltuieli platite)</t>
  </si>
  <si>
    <t>DOCUMENTE SOLICITATE DE LA BENEFICIAR:</t>
  </si>
  <si>
    <t>1. BILANT - ultimele trei exercitii financiare incheiate</t>
  </si>
  <si>
    <t>2. CONTUL DE REZULTATE PATRIMONIAL - ultimele trei exercitii financiare incheiate</t>
  </si>
  <si>
    <t>3. CONTUL DE EXECUTIE BUGETARA - ultimele trei exercitii financiare incheiate</t>
  </si>
  <si>
    <t>4. ALTE DOCUMENTE CARE SA SUSTINA INFORMATIILE SUPLIMENTARE SOLICITATE - ultimele trei exercitii financiare incheiate</t>
  </si>
  <si>
    <t>Venituri pentru investitii incasate / Total venituri incasate</t>
  </si>
  <si>
    <t>Venituri pentru investii incasate</t>
  </si>
  <si>
    <t>o pondere scazuta a veniturilor pentru investitii  in veniturile totale</t>
  </si>
  <si>
    <t>Pondere venituri pentru investitii in venituri totale</t>
  </si>
  <si>
    <t>rată de creştere anuală „c"</t>
  </si>
  <si>
    <t>Venituri din subventii de exploatare si pentru investitii</t>
  </si>
  <si>
    <t>Venituri din exploatare</t>
  </si>
  <si>
    <t>Total incasari de exploatare (operationale)*</t>
  </si>
  <si>
    <t>Valoare reziduala**</t>
  </si>
  <si>
    <t>Incasari aferente veniturilor operationale*</t>
  </si>
  <si>
    <t xml:space="preserve">Cheltuieli privind dobanzile </t>
  </si>
  <si>
    <t>Plati aferente cheltuielilor operationale</t>
  </si>
  <si>
    <t>Plati pt rambursare credit</t>
  </si>
  <si>
    <t>Plati aferente dobanzilor la creditele contractate</t>
  </si>
  <si>
    <t>Cheltuieli de exploatare si ch cu dobanzi</t>
  </si>
  <si>
    <t>Venituri de exploatare (operaţionale) includ doar acele venituri directe aferente proiectului de investiţii, excluzand veniturile din subventii</t>
  </si>
  <si>
    <t>Cheltuielile de exploatare (operaţionale) luate în calcul trebuie să fie aferente exclusiv proiectului de investiţie respectiv, incluzând plăţile aferente cheltuielilor de exploatare (e.g. salarii, materii prime, energie electrică), plata aferentă cheltuielilor financiare cu dobânzile la creditele contractate pentru finanţarea proiectului de investiţie, plata aferentă costurilor de întreţinere şi de înlocuire a echipamentelor cu o durată de viaţă redusă.</t>
  </si>
  <si>
    <t xml:space="preserve">Valoarea reziduală reprezintă fluxul de numerar, net de impozit, care se poate obţine la finalul perioadei de exploatare a proiectului de investiţie din valorificarea activelor aferente proiectului, prin vanzare sau lichidare. Aceasta marime se inregistreaza doar la sfarsitul ultimului an de exploatare. </t>
  </si>
  <si>
    <t>SAU</t>
  </si>
  <si>
    <r>
      <t>Metoda valorii de lichidare</t>
    </r>
    <r>
      <rPr>
        <sz val="12"/>
        <rFont val="Times New Roman"/>
        <family val="1"/>
      </rPr>
      <t xml:space="preserve">. Valoarea reziduala se determina ca flux de numerar, net de impozit, care se poate obţine la finalul perioadei de exploatare a proiectului de investiţie din valorificarea activelor aferente proiectului, prin vanzare sau lichidare. </t>
    </r>
  </si>
  <si>
    <t xml:space="preserve"> - Formula generală este VR = flux de numerar net generat de valorificarea activelor prin vanzare sau lichidare
unde VR = valoare reziduală</t>
  </si>
  <si>
    <r>
      <t xml:space="preserve"> - Formula generală este VR = FN</t>
    </r>
    <r>
      <rPr>
        <vertAlign val="subscript"/>
        <sz val="12"/>
        <rFont val="Times New Roman"/>
        <family val="1"/>
      </rPr>
      <t>n+1</t>
    </r>
    <r>
      <rPr>
        <sz val="12"/>
        <rFont val="Times New Roman"/>
        <family val="1"/>
      </rPr>
      <t>/r, 
unde VR = valoare reziduală, FN</t>
    </r>
    <r>
      <rPr>
        <vertAlign val="subscript"/>
        <sz val="12"/>
        <rFont val="Times New Roman"/>
        <family val="1"/>
      </rPr>
      <t>n+1</t>
    </r>
    <r>
      <rPr>
        <sz val="12"/>
        <rFont val="Times New Roman"/>
        <family val="1"/>
      </rPr>
      <t>= fluxul de numerar anual în primul an de perpetuitate, r = rata de actualizare</t>
    </r>
  </si>
  <si>
    <r>
      <t xml:space="preserve"> - In cazul în care, în mod realist, se presupune că FN</t>
    </r>
    <r>
      <rPr>
        <vertAlign val="subscript"/>
        <sz val="12"/>
        <rFont val="Times New Roman"/>
        <family val="1"/>
      </rPr>
      <t>n+1 </t>
    </r>
    <r>
      <rPr>
        <sz val="12"/>
        <rFont val="Times New Roman"/>
        <family val="1"/>
      </rPr>
      <t>va avea o anumită rată de creştere anuală „c”, a cărei valoare va fi justificată, formula devine: 
VR = FN</t>
    </r>
    <r>
      <rPr>
        <vertAlign val="subscript"/>
        <sz val="12"/>
        <rFont val="Times New Roman"/>
        <family val="1"/>
      </rPr>
      <t>n</t>
    </r>
    <r>
      <rPr>
        <sz val="12"/>
        <rFont val="Times New Roman"/>
        <family val="1"/>
      </rPr>
      <t>/(r-c)</t>
    </r>
  </si>
  <si>
    <t>Flux de numerar net = flux de incasari generate de vanzarea sau lichidarea activelor aferente proiectului - flux de plati generate de vanzarea sau lichidarea activelor aferente proiectului, inclusiv impozitul suplimentar pe profit</t>
  </si>
  <si>
    <t>Flux de incasari generate de vanzarea sau lichidarea activelor aferente proiectului</t>
  </si>
  <si>
    <t xml:space="preserve">Flux de plati generate de vanzarea sau lichidarea activelor aferente proiectului, inclusiv impozit suplimentar pe profit </t>
  </si>
  <si>
    <t xml:space="preserve">** Valoare reziduala se va completa in ultimul an de previziune cu marimea fundamentata in "c Proiectii financiare marginal" </t>
  </si>
  <si>
    <t>Valoarea reziduala obtinuta din valorificarea activelor, prin vanzare sau lichidare</t>
  </si>
  <si>
    <t>Factor de actualizare (FA) are la bază rata de actualizare de k (4%). Atât rata de actualizare, cât şi FA sunt parametri predefiniţi:
FA pentru anul t = 1 / (1+rata de actualizare)^t,
unde rata de actualizare = k (4%)</t>
  </si>
  <si>
    <t>Cheltuieli cu asigurarile si protectia sociala</t>
  </si>
  <si>
    <t xml:space="preserve">Cheltuieli cu asigurarile si protectia sociala </t>
  </si>
  <si>
    <t xml:space="preserve">5. ALTE DOCUMENTE CARE SA SUSTINA INFORMATIILE PREVIZIONATE </t>
  </si>
  <si>
    <t>Aceasta macheta are urmatoarele scopuri: 
1. Analiza financiara a beneficiarului
2. Determinarea riscului beneficiarului
3. Fundamentarea bugetului
4. Realizarea de proiectii financiare
5. Determinarea indicatorilor de performanta financiara a proiectului.</t>
  </si>
  <si>
    <t>Restul datelor sunt fie predefinite, fie generate automat. A nu se modifica formulele de calcul - acestea sunt calculate automat in urma introducerii datelor de intrare</t>
  </si>
  <si>
    <t>Datele previzionate se fundamenteaza in valori REALE (in preturi constante, fara a lua in calcul impactul inflatiei)</t>
  </si>
  <si>
    <r>
      <rPr>
        <sz val="7"/>
        <rFont val="Times New Roman"/>
        <family val="1"/>
      </rPr>
      <t xml:space="preserve"> </t>
    </r>
    <r>
      <rPr>
        <sz val="10"/>
        <rFont val="Times New Roman"/>
        <family val="1"/>
      </rPr>
      <t>* linii bugetare valabile doar pentru Organismele intermediare si AM POR</t>
    </r>
  </si>
  <si>
    <t>4. Indicatori Execuție bugetara -acolo unde metodologia impune calcularea de indicatori trimestriali se va realiza o medie aritmetică a acestora pe întreg anul fiscal și se vor atașa indicatorii execuției bugetare pe bilanturile  trimestriale (31.03, 30.06, 30.09, 31.12) - Indicatorii cu privire la executia bugetelor locale , prevazuti in Anexa nr. 2 la O.M.A.I-O.M.F.P nr. 244/2651/2010 “pentru aprobarea metodologiilor de aplicare a prevederilor art. 14 alin. (7, ale art. 57 alin. (2^1) si ale art. 76^1 alin. (1 lit. e) din Legea nr. 273/2006 privind finantele publice locale”.</t>
  </si>
  <si>
    <t>Situația fluxurilor de trezorerie -Anexa 3, Situația fluxurilor de trezorerie -Anexa 4, Contul de execuție a bugetului instituțiilor publice și a activităților finanțate integral sau parțial din venituri proprii-   Venituri -Anexa 9, Contul de execuție a bugetului instituțiilor publice și a activităților finanțate integral sau parțial din venituri proprii-  Cheltuieli -Anexa 11, Contul de execuție al bugetului local- Venituri -Anexa 12, Contul de execuție al bugetului - local -Cheltuieli -Anexa 13, Contul de execuție a Bugetului credite externe -Venituri -Anexa 15, Contul de execuție a Bugetului credite interne -Venituri -Anexa 16, Contul de execuție a bugetului FEN- Venituri -Anexa 17, Situația Plăților efectuate și a surselor declarate pentru cotă parte aferente cheltuielilor  finanțate din FEN post-aderare- Anexa 19, Venituri, cheltuieli și excedente ale bugetului local -Anexa 22, Plăți restante -Anexa 30B I, Situația activelor fixe amortizabile -Anexa 35a, Situația activelor fixe neamortizabile -Anexa 35b, Situația activelor și datoriilor financiare ale instituțiilor publice din administrația Locală -Anexa 40b</t>
  </si>
  <si>
    <t>Achizitii teren cu sau fără construcții</t>
  </si>
  <si>
    <t>Amenajari pentru protectia mediului si aducerea la starea initiala</t>
  </si>
  <si>
    <t>Consultanta în elaborarea studiilor de piață/evaluare</t>
  </si>
  <si>
    <t>Consultanta în domeniul managementului proiectului</t>
  </si>
  <si>
    <t>Asistenta tehnica din partea proiectantului pe perioada de execuție</t>
  </si>
  <si>
    <t>Dirigenția de șantier</t>
  </si>
  <si>
    <t>5.1.</t>
  </si>
  <si>
    <t xml:space="preserve"> Lucrări de construcţii și instalații aferente organizării de șantier</t>
  </si>
  <si>
    <t>5.2.</t>
  </si>
  <si>
    <t>CAPITOL 1 Cheltuieli pentru obtinerea şi amenajarea terenului</t>
  </si>
  <si>
    <t>CAPITOL 3 Cheltuieli pentru proiectare și asistență tehnică</t>
  </si>
  <si>
    <t>CAPITOLUL 4 Cheltuieli pentru investiţia de bază</t>
  </si>
  <si>
    <t>CAPITOLUL 5   Cheltuieli cu organizarea de șantier</t>
  </si>
  <si>
    <t>CAPITOLUL 6   Cheltuieli pentru comisioane, cote, taxe, costul creditului</t>
  </si>
  <si>
    <t>6.1.</t>
  </si>
  <si>
    <t>Comisioane, taxe, cote, costul creditului</t>
  </si>
  <si>
    <t>CAPITOLUL 7   Cheltuieli diverse și neprevăzute</t>
  </si>
  <si>
    <t>7.1.</t>
  </si>
  <si>
    <t>Cheltuieli diverse și neprevăzute</t>
  </si>
  <si>
    <t>8</t>
  </si>
  <si>
    <t>CAPITOLUL 8 Cheltuieli pentru probe tehnologice si teste si predare beneficiar</t>
  </si>
  <si>
    <t>8.1</t>
  </si>
  <si>
    <t>8.2</t>
  </si>
  <si>
    <t>TOTAL CAPITOL 8</t>
  </si>
  <si>
    <t>9</t>
  </si>
  <si>
    <t>CAPITOLUL 9 Cheltuieli de informare și publicitate</t>
  </si>
  <si>
    <t>9.1</t>
  </si>
  <si>
    <t>Cheltuieli de informare și publicitate pentru proiect, care rezultă din obligațiile beneficiarului</t>
  </si>
  <si>
    <t>9.2</t>
  </si>
  <si>
    <t>Cheltuieli cu activitățile de marketing și promovare a obiectivului finanțat</t>
  </si>
  <si>
    <t>TOTAL CAPITOL 9</t>
  </si>
  <si>
    <t>10</t>
  </si>
  <si>
    <t>CAPITOLUL 10   Cheltuieli cu auditul pentru proiect</t>
  </si>
  <si>
    <t>10.1.</t>
  </si>
  <si>
    <t>Cheltuieli cu auditul pentru proiect</t>
  </si>
  <si>
    <t>TOTAL CAPITOL 10</t>
  </si>
  <si>
    <t>11</t>
  </si>
  <si>
    <t>CAPITOLUL 11   Cheltuieli cu achiziția de mijloace de transport (dacă este cazul)</t>
  </si>
  <si>
    <t>11.1.</t>
  </si>
  <si>
    <t>Cheltuieli cu achiziția de mijloace de transport</t>
  </si>
  <si>
    <t>TOTAL CAPITOL 11</t>
  </si>
  <si>
    <t>12</t>
  </si>
  <si>
    <t>CAPITOL 12 Cheltuieli de personal (dacă este cazul)</t>
  </si>
  <si>
    <t>12.1</t>
  </si>
  <si>
    <t>Cheltuieli efectuate pentru remunerarea persoanlului</t>
  </si>
  <si>
    <t>TOTAL CAPITOL 12</t>
  </si>
  <si>
    <t>13</t>
  </si>
  <si>
    <t>CAPITOL 13 Cheltuieli generale de administrație (dacă este cazul)</t>
  </si>
  <si>
    <t>13.1</t>
  </si>
  <si>
    <t>13.2</t>
  </si>
  <si>
    <t> TOTAL CAPITOL 13</t>
  </si>
  <si>
    <t>14</t>
  </si>
  <si>
    <t>CAPITOLUL 14   Alte servicii* stabilite prin ghidurile specifice</t>
  </si>
  <si>
    <t>14.1.</t>
  </si>
  <si>
    <t>se vor enumera subcategoriile aplicabile în conformotate cu ghidurile specifice</t>
  </si>
  <si>
    <t>TOTAL CAPITOL 14</t>
  </si>
  <si>
    <t>TOTAL CAPITOL 7</t>
  </si>
  <si>
    <r>
      <t>Serviciul datoriei publice locale / Venituri proprii prevazute in lege diminuate cu veniturile din valorificarea unor bunuri</t>
    </r>
    <r>
      <rPr>
        <sz val="12"/>
        <color rgb="FF0070C0"/>
        <rFont val="Times New Roman"/>
        <family val="1"/>
      </rPr>
      <t>*</t>
    </r>
  </si>
  <si>
    <t>Grad de indatorare cf. HG 9 din 10 ianuarie 2007 (actualizată)</t>
  </si>
  <si>
    <t>* Total incasari de exploatare (operationale) excluzand veniturile din subventii si din alocatiile bugetare</t>
  </si>
  <si>
    <t>Venituri din alocatii bugetare pentru intretinerea curenta si reparatii capitale</t>
  </si>
  <si>
    <t>……………….. ( se vor adauga linii si se vor completa conform prevederilor ghidurilor specifice)</t>
  </si>
  <si>
    <t>………………. ( se vor adauga linii si se vor completa conform prevederilor ghidurilor specifice)</t>
  </si>
  <si>
    <t>…………... ( se vor adauga linii si se vor completa conform prevederilor ghidurilor specifice)</t>
  </si>
  <si>
    <t>……………... ( se vor adauga linii si se vor completa conform prevederilor ghidurilor specifice)</t>
  </si>
  <si>
    <t>………………... ( se vor adauga linii si se vor completa conform prevederilor ghidurilor specifice)</t>
  </si>
  <si>
    <t>……………. ( se vor adauga linii si se vor completa conform prevederilor ghidurilor specifice)</t>
  </si>
  <si>
    <t>………….. ( se vor adauga linii si se vor completa conform prevederilor ghidurilor specifice)</t>
  </si>
  <si>
    <t>…………………. ( se vor adauga linii si se vor completa conform prevederilor ghidurilor specifice)</t>
  </si>
  <si>
    <t>…………………... ( se vor adauga linii si se vor completa conform prevederilor ghidurilor specifice)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</si>
</sst>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3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i/>
      <sz val="12"/>
      <name val="Times New Roman"/>
      <family val="1"/>
    </font>
    <font>
      <b/>
      <i/>
      <sz val="16"/>
      <name val="Times New Roman"/>
      <family val="1"/>
    </font>
    <font>
      <b/>
      <sz val="10"/>
      <name val="Arial"/>
      <family val="2"/>
    </font>
    <font>
      <sz val="10"/>
      <name val="Times New Roman"/>
      <family val="1"/>
    </font>
    <font>
      <sz val="11"/>
      <name val="Times New Roman"/>
      <family val="1"/>
    </font>
    <font>
      <sz val="11"/>
      <name val="Arial"/>
      <family val="2"/>
    </font>
    <font>
      <b/>
      <u/>
      <sz val="16"/>
      <color rgb="FF1F497D"/>
      <name val="Times New Roman"/>
      <family val="1"/>
    </font>
    <font>
      <b/>
      <sz val="10"/>
      <name val="Times New Roman"/>
      <family val="1"/>
    </font>
    <font>
      <sz val="12"/>
      <name val="Arial"/>
      <family val="2"/>
    </font>
    <font>
      <b/>
      <sz val="12"/>
      <name val="Arial"/>
      <family val="2"/>
    </font>
    <font>
      <sz val="12"/>
      <color theme="0" tint="-0.249977111117893"/>
      <name val="Times New Roman"/>
      <family val="1"/>
    </font>
    <font>
      <sz val="10"/>
      <color theme="0" tint="-0.249977111117893"/>
      <name val="Arial"/>
      <family val="2"/>
    </font>
    <font>
      <b/>
      <i/>
      <sz val="10"/>
      <name val="Arial"/>
      <family val="2"/>
    </font>
    <font>
      <b/>
      <i/>
      <sz val="14"/>
      <name val="Times New Roman"/>
      <family val="1"/>
    </font>
    <font>
      <b/>
      <sz val="8"/>
      <name val="Times New Roman"/>
      <family val="1"/>
    </font>
    <font>
      <sz val="8"/>
      <name val="Times New Roman"/>
      <family val="1"/>
    </font>
    <font>
      <b/>
      <i/>
      <sz val="12"/>
      <color rgb="FFFF0000"/>
      <name val="Times New Roman"/>
      <family val="1"/>
    </font>
    <font>
      <b/>
      <sz val="10"/>
      <color theme="1"/>
      <name val="Times New Roman"/>
      <family val="1"/>
    </font>
    <font>
      <sz val="10"/>
      <color theme="1"/>
      <name val="Trebuchet MS"/>
      <family val="2"/>
    </font>
    <font>
      <i/>
      <sz val="10"/>
      <color theme="1"/>
      <name val="Times New Roman"/>
      <family val="1"/>
    </font>
    <font>
      <b/>
      <i/>
      <sz val="10"/>
      <color theme="1"/>
      <name val="Times New Roman"/>
      <family val="1"/>
    </font>
    <font>
      <b/>
      <sz val="10"/>
      <color theme="1"/>
      <name val="Trebuchet MS"/>
      <family val="2"/>
    </font>
    <font>
      <b/>
      <sz val="10"/>
      <color rgb="FF00B050"/>
      <name val="Times New Roman"/>
      <family val="1"/>
    </font>
    <font>
      <b/>
      <i/>
      <sz val="10"/>
      <color rgb="FFFF0000"/>
      <name val="Times New Roman"/>
      <family val="1"/>
    </font>
    <font>
      <sz val="10"/>
      <color theme="1"/>
      <name val="Times New Roman"/>
      <family val="1"/>
    </font>
    <font>
      <b/>
      <i/>
      <sz val="10"/>
      <name val="Times New Roman"/>
      <family val="1"/>
    </font>
    <font>
      <b/>
      <sz val="10"/>
      <color rgb="FFFF0000"/>
      <name val="Times New Roman"/>
      <family val="1"/>
    </font>
    <font>
      <b/>
      <i/>
      <sz val="14"/>
      <name val="Wingdings"/>
      <charset val="2"/>
    </font>
    <font>
      <b/>
      <i/>
      <sz val="14"/>
      <name val="Arial"/>
      <family val="2"/>
    </font>
    <font>
      <b/>
      <sz val="12"/>
      <color theme="1"/>
      <name val="Times New Roman"/>
      <family val="1"/>
    </font>
    <font>
      <sz val="10"/>
      <name val="Trebuchet MS"/>
      <family val="2"/>
    </font>
    <font>
      <b/>
      <sz val="12"/>
      <color theme="1"/>
      <name val="Trebuchet MS"/>
      <family val="2"/>
    </font>
    <font>
      <b/>
      <i/>
      <sz val="12"/>
      <color theme="1"/>
      <name val="Times New Roman"/>
      <family val="1"/>
    </font>
    <font>
      <b/>
      <sz val="11"/>
      <name val="Times New Roman"/>
      <family val="1"/>
    </font>
    <font>
      <b/>
      <sz val="10"/>
      <color rgb="FF00B0F0"/>
      <name val="Times New Roman"/>
      <family val="1"/>
    </font>
    <font>
      <i/>
      <sz val="10"/>
      <name val="Times New Roman"/>
      <family val="1"/>
    </font>
    <font>
      <b/>
      <i/>
      <sz val="16"/>
      <color theme="1"/>
      <name val="Times New Roman"/>
      <family val="1"/>
    </font>
    <font>
      <sz val="9"/>
      <color theme="1"/>
      <name val="Times New Roman"/>
      <family val="1"/>
    </font>
    <font>
      <b/>
      <sz val="14"/>
      <name val="Times New Roman"/>
      <family val="1"/>
    </font>
    <font>
      <sz val="10"/>
      <color rgb="FFFF0000"/>
      <name val="Times New Roman"/>
      <family val="1"/>
    </font>
    <font>
      <sz val="14"/>
      <color rgb="FF000000"/>
      <name val="Wingdings"/>
      <charset val="2"/>
    </font>
    <font>
      <sz val="14"/>
      <color rgb="FF000000"/>
      <name val="Times New Roman"/>
      <family val="1"/>
    </font>
    <font>
      <b/>
      <i/>
      <sz val="14"/>
      <color rgb="FF000000"/>
      <name val="Times New Roman"/>
      <family val="1"/>
    </font>
    <font>
      <b/>
      <i/>
      <sz val="14"/>
      <color rgb="FF000000"/>
      <name val="Wingdings"/>
      <charset val="2"/>
    </font>
    <font>
      <b/>
      <i/>
      <sz val="10"/>
      <color rgb="FF00B050"/>
      <name val="Times New Roman"/>
      <family val="1"/>
    </font>
    <font>
      <sz val="11"/>
      <color theme="1"/>
      <name val="Calibri"/>
      <family val="2"/>
      <charset val="238"/>
      <scheme val="minor"/>
    </font>
    <font>
      <sz val="9"/>
      <color theme="0" tint="-0.499984740745262"/>
      <name val="Times New Roman"/>
      <family val="1"/>
    </font>
    <font>
      <b/>
      <sz val="9"/>
      <color theme="1"/>
      <name val="Times New Roman"/>
      <family val="1"/>
    </font>
    <font>
      <sz val="11"/>
      <color indexed="8"/>
      <name val="Calibri"/>
      <family val="2"/>
    </font>
    <font>
      <b/>
      <u/>
      <sz val="14"/>
      <name val="Times New Roman"/>
      <family val="1"/>
    </font>
    <font>
      <b/>
      <u/>
      <sz val="14"/>
      <name val="Arial"/>
      <family val="2"/>
    </font>
    <font>
      <sz val="12"/>
      <color theme="1"/>
      <name val="Times New Roman"/>
      <family val="1"/>
    </font>
    <font>
      <sz val="8"/>
      <color rgb="FFFF0000"/>
      <name val="Times New Roman"/>
      <family val="1"/>
    </font>
    <font>
      <b/>
      <sz val="14"/>
      <color theme="1"/>
      <name val="Times New Roman"/>
      <family val="1"/>
    </font>
    <font>
      <b/>
      <sz val="12"/>
      <color rgb="FFFF0000"/>
      <name val="Times New Roman"/>
      <family val="1"/>
    </font>
    <font>
      <b/>
      <i/>
      <u/>
      <sz val="14"/>
      <name val="Times New Roman"/>
      <family val="1"/>
    </font>
    <font>
      <sz val="12"/>
      <color rgb="FF92D050"/>
      <name val="Times New Roman"/>
      <family val="1"/>
    </font>
    <font>
      <b/>
      <sz val="12"/>
      <color rgb="FF92D050"/>
      <name val="Times New Roman"/>
      <family val="1"/>
    </font>
    <font>
      <b/>
      <sz val="11"/>
      <color indexed="8"/>
      <name val="Times New Roman"/>
      <family val="1"/>
    </font>
    <font>
      <b/>
      <sz val="14"/>
      <name val="Arial"/>
      <family val="2"/>
    </font>
    <font>
      <sz val="11"/>
      <color indexed="8"/>
      <name val="Times New Roman"/>
      <family val="1"/>
    </font>
    <font>
      <b/>
      <i/>
      <sz val="11"/>
      <color indexed="8"/>
      <name val="Times New Roman"/>
      <family val="1"/>
    </font>
    <font>
      <b/>
      <sz val="12"/>
      <color indexed="8"/>
      <name val="Times New Roman"/>
      <family val="1"/>
    </font>
    <font>
      <sz val="10"/>
      <color rgb="FF92D050"/>
      <name val="Times New Roman"/>
      <family val="1"/>
    </font>
    <font>
      <sz val="12"/>
      <color indexed="8"/>
      <name val="Times New Roman"/>
      <family val="1"/>
    </font>
    <font>
      <sz val="11"/>
      <color theme="1"/>
      <name val="Times New Roman"/>
      <family val="1"/>
    </font>
    <font>
      <b/>
      <i/>
      <sz val="9"/>
      <color theme="1"/>
      <name val="Times New Roman"/>
      <family val="1"/>
    </font>
    <font>
      <b/>
      <i/>
      <sz val="9"/>
      <color rgb="FF0070C0"/>
      <name val="Times New Roman"/>
      <family val="1"/>
    </font>
    <font>
      <b/>
      <i/>
      <sz val="10"/>
      <color rgb="FF0070C0"/>
      <name val="Times New Roman"/>
      <family val="1"/>
    </font>
    <font>
      <b/>
      <i/>
      <sz val="11"/>
      <color rgb="FF0070C0"/>
      <name val="Times New Roman"/>
      <family val="1"/>
    </font>
    <font>
      <b/>
      <i/>
      <sz val="11"/>
      <color rgb="FF0070C0"/>
      <name val="Calibri"/>
      <family val="2"/>
      <charset val="238"/>
      <scheme val="minor"/>
    </font>
    <font>
      <b/>
      <sz val="11"/>
      <color theme="1"/>
      <name val="Times New Roman"/>
      <family val="1"/>
    </font>
    <font>
      <b/>
      <sz val="11"/>
      <color theme="1"/>
      <name val="Calibri"/>
      <family val="2"/>
      <charset val="238"/>
      <scheme val="minor"/>
    </font>
    <font>
      <b/>
      <sz val="7"/>
      <color theme="1"/>
      <name val="Times New Roman"/>
      <family val="1"/>
    </font>
    <font>
      <b/>
      <u/>
      <sz val="10"/>
      <color theme="1"/>
      <name val="Times New Roman"/>
      <family val="1"/>
    </font>
    <font>
      <sz val="12"/>
      <color indexed="10"/>
      <name val="Times New Roman"/>
      <family val="1"/>
    </font>
    <font>
      <b/>
      <sz val="14"/>
      <color indexed="8"/>
      <name val="Times New Roman"/>
      <family val="1"/>
    </font>
    <font>
      <u/>
      <sz val="11"/>
      <color theme="10"/>
      <name val="Calibri"/>
      <family val="2"/>
    </font>
    <font>
      <b/>
      <i/>
      <sz val="11"/>
      <color theme="10"/>
      <name val="Times New Roman"/>
      <family val="1"/>
    </font>
    <font>
      <sz val="12"/>
      <color theme="10"/>
      <name val="Times New Roman"/>
      <family val="1"/>
    </font>
    <font>
      <u/>
      <sz val="12"/>
      <color theme="10"/>
      <name val="Times New Roman"/>
      <family val="1"/>
    </font>
    <font>
      <u/>
      <sz val="12"/>
      <color indexed="8"/>
      <name val="Times New Roman"/>
      <family val="1"/>
    </font>
    <font>
      <sz val="10"/>
      <name val="Arial"/>
      <family val="2"/>
    </font>
    <font>
      <b/>
      <u/>
      <sz val="16"/>
      <color theme="1"/>
      <name val="Times New Roman"/>
      <family val="1"/>
    </font>
    <font>
      <sz val="10"/>
      <color theme="1"/>
      <name val="Arial"/>
      <family val="2"/>
    </font>
    <font>
      <u/>
      <sz val="16"/>
      <color theme="1"/>
      <name val="Times New Roman"/>
      <family val="1"/>
    </font>
    <font>
      <i/>
      <sz val="12"/>
      <color theme="1"/>
      <name val="Times New Roman"/>
      <family val="1"/>
    </font>
    <font>
      <u/>
      <sz val="12"/>
      <color theme="1"/>
      <name val="Times New Roman"/>
      <family val="1"/>
    </font>
    <font>
      <sz val="16"/>
      <color theme="1"/>
      <name val="Times New Roman"/>
      <family val="1"/>
    </font>
    <font>
      <sz val="14"/>
      <color theme="1"/>
      <name val="Times New Roman"/>
      <family val="1"/>
    </font>
    <font>
      <sz val="8"/>
      <color theme="1"/>
      <name val="Times New Roman"/>
      <family val="1"/>
    </font>
    <font>
      <b/>
      <sz val="9"/>
      <name val="Times New Roman"/>
      <family val="1"/>
    </font>
    <font>
      <sz val="9"/>
      <name val="Times New Roman"/>
      <family val="1"/>
    </font>
    <font>
      <sz val="9"/>
      <color indexed="8"/>
      <name val="Times New Roman"/>
      <family val="1"/>
    </font>
    <font>
      <b/>
      <sz val="10"/>
      <name val="Trebuchet MS"/>
      <family val="2"/>
    </font>
    <font>
      <b/>
      <sz val="10"/>
      <name val="Trebuchet MS"/>
      <family val="2"/>
      <charset val="238"/>
    </font>
    <font>
      <sz val="8"/>
      <name val="Trebuchet MS"/>
      <family val="2"/>
    </font>
    <font>
      <sz val="8"/>
      <color indexed="81"/>
      <name val="Tahoma"/>
      <family val="2"/>
    </font>
    <font>
      <b/>
      <sz val="16"/>
      <name val="Times New Roman"/>
      <family val="1"/>
    </font>
    <font>
      <b/>
      <sz val="16"/>
      <name val="Wingdings"/>
      <charset val="2"/>
    </font>
    <font>
      <b/>
      <sz val="10"/>
      <color theme="1"/>
      <name val="Arial"/>
      <family val="2"/>
    </font>
    <font>
      <b/>
      <sz val="16"/>
      <color theme="1"/>
      <name val="Times New Roman"/>
      <family val="1"/>
    </font>
    <font>
      <b/>
      <sz val="14"/>
      <color theme="1"/>
      <name val="Wingdings"/>
      <charset val="2"/>
    </font>
    <font>
      <b/>
      <sz val="16"/>
      <color theme="1"/>
      <name val="Wingdings"/>
      <charset val="2"/>
    </font>
    <font>
      <sz val="12"/>
      <color theme="1"/>
      <name val="Symbol"/>
      <family val="1"/>
      <charset val="2"/>
    </font>
    <font>
      <sz val="12"/>
      <color theme="1"/>
      <name val="Arial"/>
      <family val="2"/>
    </font>
    <font>
      <sz val="10"/>
      <color rgb="FF00B050"/>
      <name val="Times New Roman"/>
      <family val="1"/>
    </font>
    <font>
      <b/>
      <u/>
      <sz val="10"/>
      <color rgb="FF00B050"/>
      <name val="Times New Roman"/>
      <family val="1"/>
    </font>
    <font>
      <sz val="9"/>
      <color indexed="81"/>
      <name val="Tahoma"/>
      <family val="2"/>
    </font>
    <font>
      <b/>
      <sz val="9"/>
      <color indexed="81"/>
      <name val="Tahoma"/>
      <family val="2"/>
    </font>
    <font>
      <b/>
      <sz val="11"/>
      <color theme="1"/>
      <name val="Trebuchet MS"/>
      <family val="2"/>
    </font>
    <font>
      <sz val="10"/>
      <color theme="0" tint="-0.14999847407452621"/>
      <name val="Times New Roman"/>
      <family val="1"/>
    </font>
    <font>
      <b/>
      <sz val="10"/>
      <color theme="0" tint="-0.14999847407452621"/>
      <name val="Times New Roman"/>
      <family val="1"/>
    </font>
    <font>
      <b/>
      <sz val="10"/>
      <color theme="0" tint="-0.14999847407452621"/>
      <name val="Trebuchet MS"/>
      <family val="2"/>
    </font>
    <font>
      <sz val="12"/>
      <color rgb="FF000000"/>
      <name val="Times New Roman"/>
      <family val="1"/>
    </font>
    <font>
      <i/>
      <sz val="12"/>
      <name val="Times New Roman"/>
      <family val="1"/>
    </font>
    <font>
      <vertAlign val="subscript"/>
      <sz val="12"/>
      <name val="Times New Roman"/>
      <family val="1"/>
    </font>
    <font>
      <b/>
      <sz val="12"/>
      <color theme="1"/>
      <name val="Calibri"/>
      <family val="2"/>
      <charset val="238"/>
      <scheme val="minor"/>
    </font>
    <font>
      <b/>
      <sz val="12"/>
      <name val="Times New Roman"/>
      <family val="1"/>
      <charset val="238"/>
    </font>
    <font>
      <sz val="11"/>
      <name val="Times New Roman"/>
      <family val="1"/>
      <charset val="238"/>
    </font>
    <font>
      <sz val="10"/>
      <name val="Symbol"/>
      <family val="1"/>
      <charset val="2"/>
    </font>
    <font>
      <sz val="7"/>
      <name val="Times New Roman"/>
      <family val="1"/>
    </font>
    <font>
      <b/>
      <u/>
      <sz val="12"/>
      <color theme="1"/>
      <name val="Times New Roman"/>
      <family val="1"/>
    </font>
    <font>
      <sz val="12"/>
      <color theme="1"/>
      <name val="Trebuchet MS"/>
      <family val="2"/>
    </font>
    <font>
      <sz val="10"/>
      <color theme="0" tint="-0.14999847407452621"/>
      <name val="Trebuchet MS"/>
      <family val="2"/>
    </font>
    <font>
      <sz val="8"/>
      <color rgb="FF00B0F0"/>
      <name val="Times New Roman"/>
      <family val="1"/>
    </font>
    <font>
      <sz val="10"/>
      <color rgb="FF00B0F0"/>
      <name val="Times New Roman"/>
      <family val="1"/>
    </font>
    <font>
      <sz val="12"/>
      <color rgb="FF00B050"/>
      <name val="Times New Roman"/>
      <family val="1"/>
    </font>
    <font>
      <b/>
      <i/>
      <sz val="12"/>
      <color rgb="FF00B050"/>
      <name val="Times New Roman"/>
      <family val="1"/>
    </font>
    <font>
      <i/>
      <sz val="10"/>
      <color rgb="FFFF0000"/>
      <name val="Times New Roman"/>
      <family val="1"/>
    </font>
    <font>
      <sz val="12"/>
      <color rgb="FF0070C0"/>
      <name val="Times New Roman"/>
      <family val="1"/>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rgb="FF00B050"/>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style="thick">
        <color rgb="FF00B050"/>
      </right>
      <top/>
      <bottom style="thick">
        <color rgb="FF00B050"/>
      </bottom>
      <diagonal/>
    </border>
  </borders>
  <cellStyleXfs count="7">
    <xf numFmtId="0" fontId="0" fillId="0" borderId="0"/>
    <xf numFmtId="0" fontId="51" fillId="0" borderId="0"/>
    <xf numFmtId="0" fontId="3" fillId="0" borderId="0"/>
    <xf numFmtId="9" fontId="54" fillId="0" borderId="0" applyFont="0" applyFill="0" applyBorder="0" applyAlignment="0" applyProtection="0"/>
    <xf numFmtId="0" fontId="2" fillId="0" borderId="0"/>
    <xf numFmtId="0" fontId="83" fillId="0" borderId="0" applyNumberFormat="0" applyFill="0" applyBorder="0" applyAlignment="0" applyProtection="0">
      <alignment vertical="top"/>
      <protection locked="0"/>
    </xf>
    <xf numFmtId="0" fontId="1" fillId="0" borderId="0"/>
  </cellStyleXfs>
  <cellXfs count="1001">
    <xf numFmtId="0" fontId="0" fillId="0" borderId="0" xfId="0"/>
    <xf numFmtId="0" fontId="4" fillId="0" borderId="0" xfId="0" applyFont="1"/>
    <xf numFmtId="0" fontId="5" fillId="0" borderId="0" xfId="0" applyFont="1"/>
    <xf numFmtId="0" fontId="0" fillId="0" borderId="0" xfId="0" applyFont="1"/>
    <xf numFmtId="0" fontId="8" fillId="0" borderId="0" xfId="0" applyFont="1"/>
    <xf numFmtId="0" fontId="9" fillId="0" borderId="0" xfId="0" applyFont="1"/>
    <xf numFmtId="0" fontId="5" fillId="0" borderId="0" xfId="0" applyFont="1" applyBorder="1"/>
    <xf numFmtId="0" fontId="4" fillId="0" borderId="0" xfId="0" applyFont="1" applyBorder="1"/>
    <xf numFmtId="0" fontId="0" fillId="0" borderId="0" xfId="0" applyBorder="1"/>
    <xf numFmtId="0" fontId="8" fillId="0" borderId="0" xfId="0" applyFont="1" applyBorder="1"/>
    <xf numFmtId="0" fontId="11" fillId="0" borderId="0" xfId="0" applyFont="1"/>
    <xf numFmtId="0" fontId="11" fillId="0" borderId="0" xfId="0" applyFont="1" applyBorder="1"/>
    <xf numFmtId="0" fontId="12" fillId="2" borderId="0" xfId="0" applyFont="1" applyFill="1" applyAlignment="1">
      <alignment horizontal="left" vertical="center"/>
    </xf>
    <xf numFmtId="0" fontId="9" fillId="0" borderId="0" xfId="0" applyFont="1" applyBorder="1"/>
    <xf numFmtId="0" fontId="14" fillId="0" borderId="0" xfId="0" applyFont="1" applyBorder="1"/>
    <xf numFmtId="0" fontId="14" fillId="0" borderId="0" xfId="0" applyFont="1"/>
    <xf numFmtId="0" fontId="15" fillId="0" borderId="0" xfId="0" applyFont="1" applyBorder="1"/>
    <xf numFmtId="0" fontId="17" fillId="0" borderId="0" xfId="0" applyFont="1"/>
    <xf numFmtId="4" fontId="0" fillId="0" borderId="0" xfId="0" applyNumberFormat="1"/>
    <xf numFmtId="4" fontId="8" fillId="0" borderId="0" xfId="0" applyNumberFormat="1" applyFont="1"/>
    <xf numFmtId="4" fontId="0" fillId="0" borderId="0" xfId="0" applyNumberFormat="1" applyFont="1"/>
    <xf numFmtId="3" fontId="0" fillId="0" borderId="0" xfId="0" applyNumberFormat="1"/>
    <xf numFmtId="0" fontId="4" fillId="0" borderId="0" xfId="0" applyFont="1" applyBorder="1" applyAlignment="1">
      <alignment wrapText="1"/>
    </xf>
    <xf numFmtId="3" fontId="6" fillId="0" borderId="0" xfId="0" applyNumberFormat="1" applyFont="1" applyAlignment="1">
      <alignment horizontal="right"/>
    </xf>
    <xf numFmtId="3" fontId="5" fillId="0" borderId="0" xfId="0" applyNumberFormat="1" applyFont="1"/>
    <xf numFmtId="3" fontId="4" fillId="0" borderId="0" xfId="0" applyNumberFormat="1" applyFont="1"/>
    <xf numFmtId="3" fontId="14" fillId="0" borderId="0" xfId="0" applyNumberFormat="1" applyFont="1"/>
    <xf numFmtId="0" fontId="5" fillId="2" borderId="0" xfId="0" applyFont="1" applyFill="1"/>
    <xf numFmtId="9" fontId="5" fillId="0" borderId="0" xfId="0" applyNumberFormat="1" applyFont="1"/>
    <xf numFmtId="9" fontId="4" fillId="0" borderId="0" xfId="0" applyNumberFormat="1" applyFont="1"/>
    <xf numFmtId="0" fontId="15" fillId="0" borderId="0" xfId="0" applyFont="1"/>
    <xf numFmtId="0" fontId="5" fillId="0" borderId="0" xfId="0" applyFont="1" applyProtection="1"/>
    <xf numFmtId="3" fontId="4" fillId="0" borderId="0" xfId="0" applyNumberFormat="1" applyFont="1" applyBorder="1" applyProtection="1"/>
    <xf numFmtId="0" fontId="4" fillId="0" borderId="0" xfId="0" applyFont="1" applyProtection="1"/>
    <xf numFmtId="4" fontId="4" fillId="0" borderId="0" xfId="0" applyNumberFormat="1" applyFont="1" applyProtection="1"/>
    <xf numFmtId="0" fontId="0" fillId="0" borderId="0" xfId="0" applyProtection="1"/>
    <xf numFmtId="0" fontId="4" fillId="0" borderId="0" xfId="0" applyFont="1" applyBorder="1" applyAlignment="1" applyProtection="1">
      <alignment vertical="distributed"/>
    </xf>
    <xf numFmtId="0" fontId="4" fillId="0" borderId="0" xfId="0" applyFont="1" applyBorder="1" applyProtection="1"/>
    <xf numFmtId="0" fontId="4" fillId="0" borderId="0" xfId="0" applyFont="1" applyFill="1" applyBorder="1" applyProtection="1"/>
    <xf numFmtId="0" fontId="9" fillId="0" borderId="0" xfId="0" applyFont="1" applyBorder="1" applyProtection="1"/>
    <xf numFmtId="0" fontId="5" fillId="0" borderId="0" xfId="0" applyFont="1" applyFill="1" applyBorder="1" applyProtection="1"/>
    <xf numFmtId="0" fontId="0" fillId="0" borderId="0" xfId="0" applyFill="1" applyBorder="1"/>
    <xf numFmtId="3" fontId="5" fillId="0" borderId="0" xfId="0" applyNumberFormat="1" applyFont="1" applyFill="1" applyBorder="1" applyProtection="1"/>
    <xf numFmtId="3" fontId="4" fillId="0" borderId="0" xfId="0" applyNumberFormat="1" applyFont="1" applyFill="1" applyBorder="1" applyProtection="1"/>
    <xf numFmtId="0" fontId="24" fillId="0" borderId="0" xfId="0" applyFont="1" applyFill="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9" fillId="0" borderId="0" xfId="0" applyFont="1" applyFill="1" applyBorder="1" applyAlignment="1">
      <alignment horizontal="left"/>
    </xf>
    <xf numFmtId="49" fontId="25" fillId="0" borderId="0" xfId="0" applyNumberFormat="1" applyFont="1" applyFill="1" applyBorder="1" applyAlignment="1" applyProtection="1">
      <alignment horizontal="center" vertical="center" wrapText="1"/>
    </xf>
    <xf numFmtId="0" fontId="13" fillId="0" borderId="0" xfId="0" applyFont="1" applyFill="1" applyBorder="1" applyAlignment="1">
      <alignment horizontal="center"/>
    </xf>
    <xf numFmtId="0" fontId="9" fillId="0" borderId="0" xfId="0" applyFont="1" applyFill="1" applyBorder="1" applyAlignment="1">
      <alignment horizontal="center"/>
    </xf>
    <xf numFmtId="3" fontId="13" fillId="0" borderId="0" xfId="0" applyNumberFormat="1" applyFont="1" applyFill="1" applyBorder="1" applyAlignment="1">
      <alignment horizont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13" fillId="0" borderId="2" xfId="0" applyNumberFormat="1" applyFont="1" applyFill="1" applyBorder="1" applyAlignment="1">
      <alignment horizontal="center"/>
    </xf>
    <xf numFmtId="3" fontId="27" fillId="0" borderId="0" xfId="0" applyNumberFormat="1" applyFont="1" applyAlignment="1">
      <alignment horizontal="center" vertical="center"/>
    </xf>
    <xf numFmtId="3" fontId="27" fillId="0" borderId="0" xfId="0" applyNumberFormat="1" applyFont="1" applyBorder="1" applyAlignment="1">
      <alignment horizontal="center" vertical="center"/>
    </xf>
    <xf numFmtId="3" fontId="9" fillId="0" borderId="0" xfId="0" applyNumberFormat="1" applyFont="1" applyFill="1" applyBorder="1"/>
    <xf numFmtId="3" fontId="13" fillId="0" borderId="1" xfId="0" applyNumberFormat="1" applyFont="1" applyFill="1" applyBorder="1" applyAlignment="1">
      <alignment horizontal="center"/>
    </xf>
    <xf numFmtId="0" fontId="9" fillId="0" borderId="0" xfId="0" applyFont="1" applyAlignment="1">
      <alignment horizontal="center"/>
    </xf>
    <xf numFmtId="0" fontId="13" fillId="0" borderId="0" xfId="0" applyFont="1" applyAlignment="1">
      <alignment horizontal="center"/>
    </xf>
    <xf numFmtId="0" fontId="9" fillId="0" borderId="0" xfId="0" applyFont="1" applyFill="1"/>
    <xf numFmtId="0" fontId="23" fillId="0" borderId="0" xfId="0" applyFont="1" applyFill="1" applyBorder="1" applyAlignment="1" applyProtection="1">
      <alignment horizontal="center" vertical="center" wrapText="1"/>
    </xf>
    <xf numFmtId="0" fontId="0" fillId="0" borderId="0" xfId="0" applyFill="1"/>
    <xf numFmtId="0" fontId="4" fillId="2" borderId="0" xfId="0" applyFont="1" applyFill="1"/>
    <xf numFmtId="0" fontId="4" fillId="0" borderId="0" xfId="0" applyFont="1" applyFill="1"/>
    <xf numFmtId="0" fontId="24" fillId="0" borderId="0" xfId="0" applyFont="1" applyFill="1" applyBorder="1" applyAlignment="1">
      <alignment horizontal="center" vertical="center"/>
    </xf>
    <xf numFmtId="0" fontId="23" fillId="0" borderId="0" xfId="0" applyFont="1" applyFill="1" applyBorder="1" applyAlignment="1" applyProtection="1">
      <alignment horizontal="center" vertical="center" wrapText="1"/>
    </xf>
    <xf numFmtId="3" fontId="4" fillId="2" borderId="0" xfId="0" applyNumberFormat="1" applyFont="1" applyFill="1" applyAlignment="1">
      <alignment horizontal="right"/>
    </xf>
    <xf numFmtId="0" fontId="0" fillId="2" borderId="0" xfId="0" applyFill="1"/>
    <xf numFmtId="0" fontId="30" fillId="0" borderId="0" xfId="0" applyFont="1" applyAlignment="1">
      <alignment horizontal="center" vertical="center"/>
    </xf>
    <xf numFmtId="49" fontId="25" fillId="0" borderId="2" xfId="0" applyNumberFormat="1" applyFont="1" applyFill="1" applyBorder="1" applyAlignment="1" applyProtection="1">
      <alignment horizontal="center" vertical="center" wrapText="1"/>
    </xf>
    <xf numFmtId="0" fontId="13" fillId="0" borderId="2" xfId="0" applyFont="1" applyFill="1" applyBorder="1" applyAlignment="1">
      <alignment horizontal="center"/>
    </xf>
    <xf numFmtId="0" fontId="31" fillId="0" borderId="2" xfId="0" applyFont="1" applyFill="1" applyBorder="1" applyAlignment="1">
      <alignment horizontal="center"/>
    </xf>
    <xf numFmtId="3" fontId="9" fillId="0" borderId="0" xfId="0" applyNumberFormat="1" applyFont="1" applyFill="1" applyBorder="1" applyAlignment="1">
      <alignment horizontal="center"/>
    </xf>
    <xf numFmtId="49" fontId="26" fillId="0" borderId="2" xfId="0" applyNumberFormat="1" applyFont="1" applyFill="1" applyBorder="1" applyAlignment="1" applyProtection="1">
      <alignment horizontal="center" vertical="center" wrapText="1"/>
    </xf>
    <xf numFmtId="0" fontId="23" fillId="0" borderId="0" xfId="0" applyFont="1" applyAlignment="1">
      <alignment horizontal="center" vertical="center"/>
    </xf>
    <xf numFmtId="0" fontId="27" fillId="0" borderId="0" xfId="0" applyFont="1" applyAlignment="1">
      <alignment horizontal="center" vertical="center"/>
    </xf>
    <xf numFmtId="0" fontId="27" fillId="0" borderId="0" xfId="0" applyFont="1" applyBorder="1" applyAlignment="1">
      <alignment horizontal="center" vertical="center"/>
    </xf>
    <xf numFmtId="0" fontId="19" fillId="0" borderId="0" xfId="0" applyFont="1"/>
    <xf numFmtId="0" fontId="34" fillId="0" borderId="0" xfId="0" applyFont="1"/>
    <xf numFmtId="0" fontId="22" fillId="0" borderId="0" xfId="0" applyFont="1" applyFill="1" applyAlignment="1">
      <alignment horizontal="left" vertical="distributed"/>
    </xf>
    <xf numFmtId="0" fontId="9" fillId="0" borderId="2" xfId="0" applyFont="1" applyFill="1" applyBorder="1" applyAlignment="1">
      <alignment horizontal="center"/>
    </xf>
    <xf numFmtId="0" fontId="0" fillId="0" borderId="0" xfId="0" applyAlignment="1">
      <alignment horizontal="center"/>
    </xf>
    <xf numFmtId="3" fontId="5" fillId="0" borderId="0" xfId="0" applyNumberFormat="1" applyFont="1" applyFill="1" applyBorder="1" applyAlignment="1">
      <alignment horizontal="center"/>
    </xf>
    <xf numFmtId="3" fontId="5" fillId="0" borderId="0" xfId="0" applyNumberFormat="1" applyFont="1" applyFill="1" applyBorder="1"/>
    <xf numFmtId="0" fontId="36" fillId="0" borderId="0" xfId="0" applyFont="1" applyBorder="1"/>
    <xf numFmtId="0" fontId="36" fillId="0" borderId="0" xfId="0" applyFont="1"/>
    <xf numFmtId="0" fontId="13"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23" fillId="0" borderId="0" xfId="0" applyFont="1" applyFill="1" applyBorder="1" applyAlignment="1" applyProtection="1">
      <alignment horizontal="left" vertical="center"/>
    </xf>
    <xf numFmtId="3" fontId="5" fillId="0" borderId="2" xfId="0" applyNumberFormat="1" applyFont="1" applyFill="1" applyBorder="1" applyAlignment="1">
      <alignment horizont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35" fillId="2" borderId="0" xfId="0" applyFont="1" applyFill="1" applyBorder="1" applyAlignment="1">
      <alignment horizontal="left"/>
    </xf>
    <xf numFmtId="49" fontId="38" fillId="2" borderId="0" xfId="0" applyNumberFormat="1" applyFont="1" applyFill="1" applyBorder="1" applyAlignment="1" applyProtection="1">
      <alignment horizontal="center" vertical="center" wrapText="1"/>
    </xf>
    <xf numFmtId="0" fontId="35" fillId="2" borderId="0" xfId="0" applyFont="1" applyFill="1" applyBorder="1" applyAlignment="1">
      <alignment horizontal="center"/>
    </xf>
    <xf numFmtId="0" fontId="9" fillId="0" borderId="0" xfId="0" applyFont="1" applyFill="1" applyBorder="1" applyAlignment="1" applyProtection="1">
      <alignment horizontal="left"/>
    </xf>
    <xf numFmtId="4" fontId="9" fillId="0" borderId="0" xfId="0" applyNumberFormat="1" applyFont="1" applyFill="1" applyBorder="1" applyAlignment="1" applyProtection="1">
      <alignment horizontal="center"/>
      <protection locked="0"/>
    </xf>
    <xf numFmtId="4" fontId="13" fillId="0" borderId="0" xfId="0" applyNumberFormat="1" applyFont="1" applyFill="1" applyBorder="1" applyAlignment="1" applyProtection="1">
      <alignment horizontal="center"/>
    </xf>
    <xf numFmtId="4" fontId="9" fillId="0" borderId="0" xfId="0" applyNumberFormat="1" applyFont="1" applyFill="1" applyBorder="1" applyAlignment="1" applyProtection="1">
      <alignment horizontal="center"/>
    </xf>
    <xf numFmtId="0" fontId="32" fillId="0" borderId="0" xfId="0" applyFont="1" applyFill="1" applyBorder="1" applyAlignment="1" applyProtection="1">
      <alignment horizontal="center"/>
    </xf>
    <xf numFmtId="9" fontId="13" fillId="0" borderId="0" xfId="0" applyNumberFormat="1" applyFont="1" applyFill="1" applyBorder="1" applyAlignment="1" applyProtection="1">
      <alignment horizontal="center"/>
    </xf>
    <xf numFmtId="4" fontId="39" fillId="0" borderId="0" xfId="0" quotePrefix="1" applyNumberFormat="1" applyFont="1" applyFill="1" applyBorder="1" applyAlignment="1" applyProtection="1">
      <alignment horizontal="center"/>
    </xf>
    <xf numFmtId="0" fontId="13" fillId="0" borderId="0" xfId="0" applyFont="1" applyFill="1" applyBorder="1" applyAlignment="1" applyProtection="1">
      <alignment horizontal="left"/>
    </xf>
    <xf numFmtId="0" fontId="41" fillId="0" borderId="0" xfId="0" applyFont="1" applyFill="1" applyBorder="1" applyAlignment="1" applyProtection="1">
      <alignment horizontal="left"/>
    </xf>
    <xf numFmtId="49" fontId="41" fillId="0" borderId="0" xfId="0" applyNumberFormat="1" applyFont="1" applyFill="1" applyBorder="1" applyAlignment="1" applyProtection="1">
      <alignment horizontal="center" vertical="top"/>
    </xf>
    <xf numFmtId="0" fontId="31" fillId="0" borderId="0" xfId="0" applyFont="1" applyFill="1" applyBorder="1" applyAlignment="1" applyProtection="1">
      <alignment horizontal="center"/>
    </xf>
    <xf numFmtId="3" fontId="9" fillId="0" borderId="1" xfId="0" applyNumberFormat="1" applyFont="1" applyFill="1" applyBorder="1" applyAlignment="1">
      <alignment horizontal="center"/>
    </xf>
    <xf numFmtId="3" fontId="24"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13" fillId="0" borderId="0" xfId="0" applyNumberFormat="1" applyFont="1" applyFill="1" applyBorder="1" applyAlignment="1">
      <alignment horizontal="left"/>
    </xf>
    <xf numFmtId="3" fontId="27" fillId="0" borderId="0"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0" fontId="9" fillId="0" borderId="0" xfId="0" applyFont="1" applyFill="1" applyAlignment="1" applyProtection="1">
      <alignment horizontal="center"/>
    </xf>
    <xf numFmtId="9" fontId="13" fillId="0" borderId="9" xfId="0" applyNumberFormat="1" applyFont="1" applyFill="1" applyBorder="1" applyAlignment="1" applyProtection="1">
      <alignment horizontal="center"/>
    </xf>
    <xf numFmtId="0" fontId="31" fillId="0" borderId="0" xfId="0" applyFont="1" applyFill="1" applyAlignment="1" applyProtection="1">
      <alignment horizontal="left"/>
    </xf>
    <xf numFmtId="0" fontId="13" fillId="0" borderId="0" xfId="0" applyFont="1" applyFill="1" applyAlignment="1" applyProtection="1">
      <alignment horizontal="left"/>
    </xf>
    <xf numFmtId="0" fontId="41" fillId="0" borderId="0" xfId="0" applyFont="1" applyFill="1" applyAlignment="1" applyProtection="1">
      <alignment horizontal="left"/>
    </xf>
    <xf numFmtId="49" fontId="41" fillId="0" borderId="0" xfId="0" applyNumberFormat="1" applyFont="1" applyFill="1" applyAlignment="1" applyProtection="1">
      <alignment horizontal="center" vertical="top"/>
    </xf>
    <xf numFmtId="0" fontId="30" fillId="0" borderId="0" xfId="0" applyFont="1" applyFill="1" applyAlignment="1" applyProtection="1">
      <alignment horizontal="left"/>
    </xf>
    <xf numFmtId="3" fontId="9" fillId="0" borderId="0" xfId="0" applyNumberFormat="1" applyFont="1" applyAlignment="1">
      <alignment horizontal="center"/>
    </xf>
    <xf numFmtId="3" fontId="13" fillId="0" borderId="0" xfId="0" applyNumberFormat="1" applyFont="1" applyAlignment="1">
      <alignment horizontal="center"/>
    </xf>
    <xf numFmtId="0" fontId="13" fillId="0" borderId="0" xfId="0" applyFont="1" applyFill="1" applyAlignment="1" applyProtection="1">
      <alignment horizontal="center"/>
    </xf>
    <xf numFmtId="0" fontId="23" fillId="0" borderId="0" xfId="0" applyFont="1" applyFill="1" applyAlignment="1" applyProtection="1">
      <alignment horizontal="center" vertical="center"/>
    </xf>
    <xf numFmtId="0" fontId="9" fillId="0" borderId="7" xfId="0" applyFont="1" applyFill="1" applyBorder="1" applyAlignment="1" applyProtection="1">
      <alignment horizontal="center"/>
    </xf>
    <xf numFmtId="0" fontId="9" fillId="0" borderId="8" xfId="0" applyFont="1" applyFill="1" applyBorder="1" applyAlignment="1" applyProtection="1">
      <alignment horizontal="center"/>
    </xf>
    <xf numFmtId="0" fontId="9" fillId="0" borderId="0" xfId="0" applyFont="1" applyFill="1" applyProtection="1"/>
    <xf numFmtId="4" fontId="9" fillId="0" borderId="0" xfId="0" applyNumberFormat="1" applyFont="1" applyFill="1" applyProtection="1"/>
    <xf numFmtId="0" fontId="9" fillId="0" borderId="0" xfId="0" applyFont="1" applyFill="1" applyAlignment="1" applyProtection="1">
      <alignment vertical="distributed"/>
    </xf>
    <xf numFmtId="10" fontId="9" fillId="0" borderId="0" xfId="0" applyNumberFormat="1" applyFont="1" applyFill="1" applyProtection="1"/>
    <xf numFmtId="10" fontId="13" fillId="0" borderId="0" xfId="0" applyNumberFormat="1" applyFont="1" applyFill="1" applyAlignment="1" applyProtection="1">
      <alignment horizontal="center"/>
    </xf>
    <xf numFmtId="3" fontId="9" fillId="0" borderId="0" xfId="0" applyNumberFormat="1" applyFont="1" applyBorder="1" applyAlignment="1">
      <alignment horizontal="center"/>
    </xf>
    <xf numFmtId="0" fontId="9" fillId="0" borderId="0" xfId="0" applyFont="1" applyBorder="1" applyAlignment="1">
      <alignment horizontal="center"/>
    </xf>
    <xf numFmtId="0" fontId="9" fillId="0" borderId="0" xfId="0" applyFont="1" applyFill="1" applyBorder="1" applyProtection="1"/>
    <xf numFmtId="4" fontId="5" fillId="0" borderId="0" xfId="0" applyNumberFormat="1" applyFont="1" applyProtection="1"/>
    <xf numFmtId="0" fontId="5" fillId="0" borderId="2" xfId="0" applyFont="1" applyBorder="1"/>
    <xf numFmtId="0" fontId="4" fillId="0" borderId="1" xfId="0" applyFont="1" applyBorder="1"/>
    <xf numFmtId="3" fontId="4" fillId="0" borderId="1" xfId="0" applyNumberFormat="1" applyFont="1" applyBorder="1"/>
    <xf numFmtId="3" fontId="30" fillId="0" borderId="0" xfId="0" applyNumberFormat="1" applyFont="1" applyFill="1" applyAlignment="1">
      <alignment horizontal="center" vertical="center"/>
    </xf>
    <xf numFmtId="3" fontId="30" fillId="3" borderId="0" xfId="0" applyNumberFormat="1" applyFont="1" applyFill="1" applyAlignment="1">
      <alignment horizontal="center" vertical="center"/>
    </xf>
    <xf numFmtId="3" fontId="5" fillId="0" borderId="0" xfId="0" applyNumberFormat="1" applyFont="1" applyFill="1" applyBorder="1" applyAlignment="1">
      <alignment horizontal="left"/>
    </xf>
    <xf numFmtId="0" fontId="13" fillId="0" borderId="0" xfId="0" applyFont="1" applyFill="1" applyBorder="1" applyAlignment="1" applyProtection="1">
      <alignment horizontal="center"/>
    </xf>
    <xf numFmtId="0" fontId="51" fillId="0" borderId="0" xfId="1"/>
    <xf numFmtId="3" fontId="9" fillId="0" borderId="2" xfId="0" applyNumberFormat="1" applyFont="1" applyFill="1" applyBorder="1" applyAlignment="1">
      <alignment horizontal="center"/>
    </xf>
    <xf numFmtId="3" fontId="13" fillId="0" borderId="11" xfId="0" applyNumberFormat="1" applyFont="1" applyFill="1" applyBorder="1" applyAlignment="1">
      <alignment horizontal="center"/>
    </xf>
    <xf numFmtId="3" fontId="13" fillId="0" borderId="12" xfId="0" applyNumberFormat="1" applyFont="1" applyFill="1" applyBorder="1" applyAlignment="1">
      <alignment horizontal="center"/>
    </xf>
    <xf numFmtId="3" fontId="13" fillId="0" borderId="13" xfId="0" applyNumberFormat="1" applyFont="1" applyFill="1" applyBorder="1" applyAlignment="1">
      <alignment horizontal="center"/>
    </xf>
    <xf numFmtId="3" fontId="9" fillId="0" borderId="11" xfId="0" applyNumberFormat="1" applyFont="1" applyFill="1" applyBorder="1" applyAlignment="1">
      <alignment horizontal="center"/>
    </xf>
    <xf numFmtId="0" fontId="0" fillId="0" borderId="0" xfId="0" applyAlignment="1">
      <alignment horizontal="right"/>
    </xf>
    <xf numFmtId="0" fontId="0" fillId="0" borderId="0" xfId="0" applyFill="1" applyAlignment="1">
      <alignment horizontal="right"/>
    </xf>
    <xf numFmtId="0" fontId="24" fillId="0" borderId="0" xfId="0" applyFont="1" applyAlignment="1">
      <alignment horizontal="right" vertical="center"/>
    </xf>
    <xf numFmtId="0" fontId="43" fillId="0" borderId="0" xfId="0" applyFont="1" applyFill="1" applyBorder="1" applyAlignment="1">
      <alignment horizontal="right" vertical="center"/>
    </xf>
    <xf numFmtId="0" fontId="27" fillId="0" borderId="0" xfId="0" applyFont="1" applyAlignment="1">
      <alignment horizontal="right" vertical="center"/>
    </xf>
    <xf numFmtId="3" fontId="5" fillId="0" borderId="3" xfId="0" applyNumberFormat="1" applyFont="1" applyFill="1" applyBorder="1" applyAlignment="1">
      <alignment horizontal="center"/>
    </xf>
    <xf numFmtId="3" fontId="13" fillId="0" borderId="3" xfId="0" applyNumberFormat="1" applyFont="1" applyFill="1" applyBorder="1" applyAlignment="1">
      <alignment horizontal="center"/>
    </xf>
    <xf numFmtId="3" fontId="23" fillId="0" borderId="0" xfId="0" applyNumberFormat="1" applyFont="1" applyFill="1" applyAlignment="1">
      <alignment horizontal="center" vertical="center"/>
    </xf>
    <xf numFmtId="3" fontId="23" fillId="0" borderId="0" xfId="0" applyNumberFormat="1" applyFont="1" applyFill="1" applyAlignment="1">
      <alignment horizontal="right" vertical="center"/>
    </xf>
    <xf numFmtId="0" fontId="9" fillId="0" borderId="0" xfId="0" applyFont="1" applyFill="1" applyAlignment="1">
      <alignment horizontal="right"/>
    </xf>
    <xf numFmtId="0" fontId="30" fillId="0" borderId="0" xfId="0" applyFont="1" applyAlignment="1">
      <alignment horizontal="right" vertical="center"/>
    </xf>
    <xf numFmtId="0" fontId="30" fillId="0" borderId="0" xfId="0" applyFont="1" applyBorder="1" applyAlignment="1">
      <alignment horizontal="center" vertical="center"/>
    </xf>
    <xf numFmtId="0" fontId="23" fillId="0" borderId="0" xfId="0" applyFont="1" applyBorder="1" applyAlignment="1">
      <alignment horizontal="center" vertical="center"/>
    </xf>
    <xf numFmtId="3" fontId="9" fillId="0" borderId="0" xfId="0" applyNumberFormat="1" applyFont="1" applyFill="1" applyAlignment="1">
      <alignment horizontal="center"/>
    </xf>
    <xf numFmtId="0" fontId="0" fillId="0" borderId="0" xfId="0" applyFont="1" applyFill="1"/>
    <xf numFmtId="3" fontId="31" fillId="0" borderId="1" xfId="0" applyNumberFormat="1" applyFont="1" applyFill="1" applyBorder="1" applyAlignment="1">
      <alignment horizontal="center"/>
    </xf>
    <xf numFmtId="0" fontId="24" fillId="0" borderId="0" xfId="0" applyFont="1" applyBorder="1" applyAlignment="1">
      <alignment horizontal="right" vertical="center"/>
    </xf>
    <xf numFmtId="0" fontId="27" fillId="0" borderId="0" xfId="0" applyFont="1" applyBorder="1" applyAlignment="1">
      <alignment horizontal="right" vertical="center"/>
    </xf>
    <xf numFmtId="3" fontId="20" fillId="0" borderId="3" xfId="0" applyNumberFormat="1" applyFont="1" applyFill="1" applyBorder="1" applyAlignment="1">
      <alignment horizontal="center"/>
    </xf>
    <xf numFmtId="0" fontId="24" fillId="0" borderId="0" xfId="0" applyFont="1" applyFill="1" applyAlignment="1">
      <alignment horizontal="right" vertical="center"/>
    </xf>
    <xf numFmtId="0" fontId="30" fillId="0" borderId="0" xfId="0" applyFont="1" applyFill="1" applyAlignment="1">
      <alignment horizontal="center" vertical="center"/>
    </xf>
    <xf numFmtId="0" fontId="31" fillId="0" borderId="0" xfId="0" applyFont="1" applyAlignment="1">
      <alignment horizontal="right"/>
    </xf>
    <xf numFmtId="0" fontId="5" fillId="0" borderId="1" xfId="0" applyFont="1" applyBorder="1"/>
    <xf numFmtId="4" fontId="4" fillId="0" borderId="0" xfId="0" applyNumberFormat="1" applyFont="1" applyFill="1" applyProtection="1"/>
    <xf numFmtId="0" fontId="58" fillId="0" borderId="0" xfId="0" applyFont="1" applyFill="1"/>
    <xf numFmtId="0" fontId="13" fillId="0" borderId="0" xfId="0" applyFont="1" applyFill="1" applyAlignment="1">
      <alignment horizontal="center"/>
    </xf>
    <xf numFmtId="0" fontId="41" fillId="0" borderId="0" xfId="0" applyFont="1" applyFill="1" applyAlignment="1" applyProtection="1">
      <alignment vertical="center"/>
    </xf>
    <xf numFmtId="0" fontId="41" fillId="0" borderId="0" xfId="0" applyFont="1" applyFill="1" applyProtection="1"/>
    <xf numFmtId="0" fontId="55" fillId="0" borderId="0" xfId="0" applyFont="1" applyFill="1" applyAlignment="1">
      <alignment horizontal="center"/>
    </xf>
    <xf numFmtId="0" fontId="55" fillId="0" borderId="0" xfId="0" applyFont="1" applyFill="1" applyBorder="1" applyAlignment="1">
      <alignment horizontal="center"/>
    </xf>
    <xf numFmtId="0" fontId="55" fillId="0" borderId="0" xfId="0" applyFont="1" applyFill="1"/>
    <xf numFmtId="0" fontId="56" fillId="0" borderId="0" xfId="0" applyFont="1" applyFill="1"/>
    <xf numFmtId="0" fontId="9" fillId="0" borderId="0" xfId="0" applyFont="1" applyFill="1" applyAlignment="1">
      <alignment horizontal="center"/>
    </xf>
    <xf numFmtId="0" fontId="30" fillId="0" borderId="0" xfId="0" applyFont="1" applyFill="1" applyAlignment="1" applyProtection="1">
      <alignment wrapText="1"/>
    </xf>
    <xf numFmtId="0" fontId="23" fillId="0" borderId="11" xfId="0" applyFont="1" applyFill="1" applyBorder="1" applyAlignment="1" applyProtection="1">
      <alignment horizontal="center" vertical="center" wrapText="1"/>
    </xf>
    <xf numFmtId="0" fontId="13" fillId="0" borderId="3" xfId="0" applyFont="1" applyFill="1" applyBorder="1" applyAlignment="1">
      <alignment horizontal="center"/>
    </xf>
    <xf numFmtId="0" fontId="0" fillId="0" borderId="0" xfId="0" applyFill="1" applyAlignment="1">
      <alignment horizontal="center"/>
    </xf>
    <xf numFmtId="49" fontId="26" fillId="0" borderId="1" xfId="0" applyNumberFormat="1" applyFont="1" applyFill="1" applyBorder="1" applyAlignment="1" applyProtection="1">
      <alignment horizontal="center" vertical="center" wrapText="1"/>
    </xf>
    <xf numFmtId="49" fontId="25" fillId="0" borderId="1" xfId="0" applyNumberFormat="1" applyFont="1" applyFill="1" applyBorder="1" applyAlignment="1" applyProtection="1">
      <alignment horizontal="center" vertical="center" wrapText="1"/>
    </xf>
    <xf numFmtId="3" fontId="9" fillId="0" borderId="12" xfId="0" applyNumberFormat="1" applyFont="1" applyFill="1" applyBorder="1" applyAlignment="1">
      <alignment horizontal="center"/>
    </xf>
    <xf numFmtId="3" fontId="9" fillId="0" borderId="3" xfId="0" applyNumberFormat="1" applyFont="1" applyFill="1" applyBorder="1" applyAlignment="1">
      <alignment horizontal="center"/>
    </xf>
    <xf numFmtId="49" fontId="38" fillId="0" borderId="2" xfId="0" applyNumberFormat="1" applyFont="1" applyFill="1" applyBorder="1" applyAlignment="1" applyProtection="1">
      <alignment horizontal="center" vertical="center" wrapText="1"/>
    </xf>
    <xf numFmtId="0" fontId="5" fillId="0" borderId="3" xfId="0" applyFont="1" applyFill="1" applyBorder="1" applyAlignment="1">
      <alignment horizontal="center"/>
    </xf>
    <xf numFmtId="0" fontId="9" fillId="0" borderId="2" xfId="0" applyFont="1" applyFill="1" applyBorder="1" applyAlignment="1">
      <alignment horizontal="left" vertical="distributed"/>
    </xf>
    <xf numFmtId="3" fontId="9" fillId="0" borderId="0" xfId="0" applyNumberFormat="1" applyFont="1" applyFill="1" applyBorder="1" applyAlignment="1">
      <alignment horizontal="left" vertical="distributed"/>
    </xf>
    <xf numFmtId="3" fontId="9" fillId="0" borderId="1" xfId="0" applyNumberFormat="1" applyFont="1" applyFill="1" applyBorder="1" applyAlignment="1">
      <alignment horizontal="left" vertical="distributed"/>
    </xf>
    <xf numFmtId="0" fontId="13" fillId="0" borderId="1" xfId="0" applyFont="1" applyFill="1" applyBorder="1" applyAlignment="1">
      <alignment horizontal="left" vertical="distributed"/>
    </xf>
    <xf numFmtId="3" fontId="9" fillId="0" borderId="2" xfId="0" applyNumberFormat="1" applyFont="1" applyFill="1" applyBorder="1" applyAlignment="1">
      <alignment horizontal="left" vertical="distributed"/>
    </xf>
    <xf numFmtId="0" fontId="9" fillId="0" borderId="0" xfId="0" applyFont="1" applyFill="1" applyBorder="1" applyAlignment="1">
      <alignment horizontal="left" vertical="distributed"/>
    </xf>
    <xf numFmtId="0" fontId="13" fillId="0" borderId="2" xfId="0" applyFont="1" applyFill="1" applyBorder="1" applyAlignment="1">
      <alignment horizontal="left" vertical="distributed"/>
    </xf>
    <xf numFmtId="0" fontId="5" fillId="0" borderId="2" xfId="0" applyFont="1" applyFill="1" applyBorder="1" applyAlignment="1">
      <alignment horizontal="left" vertical="distributed"/>
    </xf>
    <xf numFmtId="4" fontId="4" fillId="0" borderId="0" xfId="0" applyNumberFormat="1" applyFont="1" applyFill="1" applyBorder="1" applyAlignment="1" applyProtection="1">
      <alignment horizontal="right"/>
    </xf>
    <xf numFmtId="3" fontId="13" fillId="0" borderId="0" xfId="0" applyNumberFormat="1" applyFont="1" applyFill="1" applyBorder="1" applyProtection="1"/>
    <xf numFmtId="3" fontId="4" fillId="0" borderId="0" xfId="0" applyNumberFormat="1" applyFont="1" applyFill="1" applyBorder="1" applyAlignment="1" applyProtection="1">
      <alignment horizontal="right"/>
      <protection locked="0"/>
    </xf>
    <xf numFmtId="0" fontId="65" fillId="0" borderId="0" xfId="0" applyFont="1"/>
    <xf numFmtId="0" fontId="0" fillId="0" borderId="0" xfId="0" applyFont="1" applyBorder="1"/>
    <xf numFmtId="0" fontId="17" fillId="0" borderId="0" xfId="0" applyFont="1" applyFill="1"/>
    <xf numFmtId="3" fontId="69" fillId="0" borderId="0" xfId="0" applyNumberFormat="1" applyFont="1" applyBorder="1" applyProtection="1"/>
    <xf numFmtId="3" fontId="63" fillId="0" borderId="0" xfId="0" applyNumberFormat="1" applyFont="1" applyBorder="1" applyProtection="1"/>
    <xf numFmtId="3" fontId="5" fillId="0" borderId="0" xfId="0" applyNumberFormat="1" applyFont="1" applyFill="1" applyBorder="1" applyAlignment="1" applyProtection="1">
      <alignment horizontal="right"/>
    </xf>
    <xf numFmtId="0" fontId="62" fillId="0" borderId="0" xfId="0" applyFont="1" applyBorder="1" applyProtection="1"/>
    <xf numFmtId="3" fontId="6" fillId="0" borderId="1" xfId="0" applyNumberFormat="1" applyFont="1" applyBorder="1" applyAlignment="1">
      <alignment horizontal="right"/>
    </xf>
    <xf numFmtId="0" fontId="5" fillId="2" borderId="1" xfId="0" applyFont="1" applyFill="1" applyBorder="1"/>
    <xf numFmtId="3" fontId="5" fillId="0" borderId="2" xfId="0" applyNumberFormat="1" applyFont="1" applyBorder="1"/>
    <xf numFmtId="9" fontId="5" fillId="0" borderId="1" xfId="0" applyNumberFormat="1" applyFont="1" applyBorder="1"/>
    <xf numFmtId="9" fontId="5" fillId="0" borderId="2" xfId="0" applyNumberFormat="1" applyFont="1" applyBorder="1"/>
    <xf numFmtId="9" fontId="4" fillId="0" borderId="1" xfId="0" applyNumberFormat="1" applyFont="1" applyBorder="1"/>
    <xf numFmtId="3" fontId="4" fillId="0" borderId="0" xfId="0" applyNumberFormat="1" applyFont="1" applyBorder="1" applyAlignment="1">
      <alignment wrapText="1"/>
    </xf>
    <xf numFmtId="3" fontId="5" fillId="0" borderId="0" xfId="0" applyNumberFormat="1" applyFont="1" applyBorder="1"/>
    <xf numFmtId="0" fontId="5" fillId="2" borderId="1" xfId="0" applyFont="1" applyFill="1" applyBorder="1" applyAlignment="1">
      <alignment vertical="distributed"/>
    </xf>
    <xf numFmtId="0" fontId="5" fillId="2" borderId="1" xfId="0" applyFont="1" applyFill="1" applyBorder="1" applyAlignment="1">
      <alignment wrapText="1"/>
    </xf>
    <xf numFmtId="0" fontId="5" fillId="2" borderId="0" xfId="0" applyFont="1" applyFill="1" applyBorder="1" applyAlignment="1">
      <alignment wrapText="1"/>
    </xf>
    <xf numFmtId="3" fontId="14" fillId="0" borderId="1" xfId="0" applyNumberFormat="1" applyFont="1" applyBorder="1"/>
    <xf numFmtId="3" fontId="6" fillId="0" borderId="0" xfId="0" applyNumberFormat="1" applyFont="1" applyBorder="1" applyAlignment="1">
      <alignment horizontal="right"/>
    </xf>
    <xf numFmtId="9" fontId="5" fillId="0" borderId="0" xfId="0" applyNumberFormat="1" applyFont="1" applyBorder="1"/>
    <xf numFmtId="9" fontId="4" fillId="0" borderId="0" xfId="0" applyNumberFormat="1" applyFont="1" applyBorder="1"/>
    <xf numFmtId="0" fontId="9" fillId="0" borderId="0" xfId="0" applyFont="1" applyAlignment="1">
      <alignment vertical="distributed"/>
    </xf>
    <xf numFmtId="0" fontId="4" fillId="0" borderId="0" xfId="0" applyFont="1" applyAlignment="1">
      <alignment vertical="distributed"/>
    </xf>
    <xf numFmtId="0" fontId="31" fillId="0" borderId="0" xfId="0" applyFont="1" applyFill="1" applyAlignment="1">
      <alignment horizontal="right"/>
    </xf>
    <xf numFmtId="0" fontId="71" fillId="0" borderId="0" xfId="1" applyFont="1"/>
    <xf numFmtId="49" fontId="53" fillId="0" borderId="3" xfId="1" applyNumberFormat="1" applyFont="1" applyFill="1" applyBorder="1" applyAlignment="1">
      <alignment horizontal="left" vertical="distributed"/>
    </xf>
    <xf numFmtId="0" fontId="53" fillId="0" borderId="3" xfId="1" applyFont="1" applyFill="1" applyBorder="1" applyAlignment="1">
      <alignment horizontal="center" vertical="distributed"/>
    </xf>
    <xf numFmtId="3" fontId="23" fillId="0" borderId="3" xfId="1" applyNumberFormat="1" applyFont="1" applyFill="1" applyBorder="1" applyAlignment="1">
      <alignment horizontal="center" vertical="distributed"/>
    </xf>
    <xf numFmtId="49" fontId="43" fillId="0" borderId="3" xfId="1" applyNumberFormat="1" applyFont="1" applyFill="1" applyBorder="1" applyAlignment="1">
      <alignment horizontal="left" vertical="distributed"/>
    </xf>
    <xf numFmtId="0" fontId="43" fillId="0" borderId="3" xfId="1" applyFont="1" applyFill="1" applyBorder="1" applyAlignment="1">
      <alignment horizontal="center" vertical="distributed"/>
    </xf>
    <xf numFmtId="3" fontId="72" fillId="0" borderId="3" xfId="1" applyNumberFormat="1" applyFont="1" applyFill="1" applyBorder="1" applyAlignment="1">
      <alignment horizontal="center" vertical="distributed"/>
    </xf>
    <xf numFmtId="3" fontId="30" fillId="0" borderId="3" xfId="1" applyNumberFormat="1" applyFont="1" applyFill="1" applyBorder="1" applyAlignment="1">
      <alignment horizontal="center" vertical="distributed"/>
    </xf>
    <xf numFmtId="3" fontId="43" fillId="0" borderId="3" xfId="1" applyNumberFormat="1" applyFont="1" applyFill="1" applyBorder="1" applyAlignment="1">
      <alignment horizontal="center" vertical="distributed"/>
    </xf>
    <xf numFmtId="49" fontId="73" fillId="0" borderId="3" xfId="1" applyNumberFormat="1" applyFont="1" applyFill="1" applyBorder="1" applyAlignment="1">
      <alignment horizontal="center" vertical="distributed"/>
    </xf>
    <xf numFmtId="0" fontId="73" fillId="0" borderId="3" xfId="1" applyFont="1" applyFill="1" applyBorder="1" applyAlignment="1">
      <alignment horizontal="center" vertical="distributed"/>
    </xf>
    <xf numFmtId="3" fontId="73" fillId="0" borderId="3" xfId="1" applyNumberFormat="1" applyFont="1" applyFill="1" applyBorder="1" applyAlignment="1">
      <alignment horizontal="center" vertical="distributed"/>
    </xf>
    <xf numFmtId="3" fontId="74" fillId="0" borderId="3" xfId="1" applyNumberFormat="1" applyFont="1" applyFill="1" applyBorder="1" applyAlignment="1">
      <alignment horizontal="center" vertical="distributed"/>
    </xf>
    <xf numFmtId="0" fontId="75" fillId="0" borderId="0" xfId="1" applyFont="1" applyAlignment="1">
      <alignment horizontal="center"/>
    </xf>
    <xf numFmtId="0" fontId="76" fillId="0" borderId="0" xfId="1" applyFont="1" applyAlignment="1">
      <alignment horizontal="center"/>
    </xf>
    <xf numFmtId="0" fontId="43" fillId="0" borderId="3" xfId="1" applyFont="1" applyFill="1" applyBorder="1" applyAlignment="1">
      <alignment vertical="distributed" wrapText="1"/>
    </xf>
    <xf numFmtId="3" fontId="71" fillId="3" borderId="3" xfId="1" applyNumberFormat="1" applyFont="1" applyFill="1" applyBorder="1" applyAlignment="1">
      <alignment horizontal="center" vertical="distributed"/>
    </xf>
    <xf numFmtId="0" fontId="43" fillId="0" borderId="3" xfId="1" applyFont="1" applyFill="1" applyBorder="1" applyAlignment="1">
      <alignment vertical="distributed"/>
    </xf>
    <xf numFmtId="3" fontId="43" fillId="3" borderId="3" xfId="1" applyNumberFormat="1" applyFont="1" applyFill="1" applyBorder="1" applyAlignment="1">
      <alignment horizontal="center" vertical="distributed"/>
    </xf>
    <xf numFmtId="0" fontId="53" fillId="0" borderId="3" xfId="1" applyFont="1" applyFill="1" applyBorder="1" applyAlignment="1">
      <alignment vertical="distributed"/>
    </xf>
    <xf numFmtId="0" fontId="77" fillId="0" borderId="0" xfId="1" applyFont="1"/>
    <xf numFmtId="0" fontId="78" fillId="0" borderId="0" xfId="1" applyFont="1"/>
    <xf numFmtId="49" fontId="43" fillId="0" borderId="3" xfId="1" applyNumberFormat="1" applyFont="1" applyFill="1" applyBorder="1" applyAlignment="1">
      <alignment horizontal="right" vertical="distributed"/>
    </xf>
    <xf numFmtId="0" fontId="77" fillId="0" borderId="3" xfId="1" applyFont="1" applyFill="1" applyBorder="1" applyAlignment="1">
      <alignment vertical="distributed"/>
    </xf>
    <xf numFmtId="3" fontId="77" fillId="0" borderId="3" xfId="1" applyNumberFormat="1" applyFont="1" applyFill="1" applyBorder="1" applyAlignment="1">
      <alignment horizontal="center" vertical="distributed"/>
    </xf>
    <xf numFmtId="49" fontId="71" fillId="0" borderId="0" xfId="1" applyNumberFormat="1" applyFont="1" applyFill="1" applyAlignment="1">
      <alignment vertical="distributed"/>
    </xf>
    <xf numFmtId="0" fontId="71" fillId="0" borderId="0" xfId="1" applyFont="1" applyFill="1" applyAlignment="1">
      <alignment vertical="distributed"/>
    </xf>
    <xf numFmtId="3" fontId="71" fillId="0" borderId="0" xfId="1" applyNumberFormat="1" applyFont="1" applyFill="1" applyAlignment="1">
      <alignment horizontal="center" vertical="distributed"/>
    </xf>
    <xf numFmtId="3" fontId="30" fillId="0" borderId="0" xfId="1" applyNumberFormat="1" applyFont="1" applyFill="1" applyAlignment="1">
      <alignment horizontal="center" vertical="distributed"/>
    </xf>
    <xf numFmtId="0" fontId="77" fillId="0" borderId="0" xfId="1" applyFont="1" applyFill="1" applyAlignment="1">
      <alignment vertical="distributed"/>
    </xf>
    <xf numFmtId="0" fontId="25" fillId="0" borderId="0" xfId="1" applyFont="1" applyFill="1" applyAlignment="1">
      <alignment vertical="distributed"/>
    </xf>
    <xf numFmtId="0" fontId="23" fillId="0" borderId="3" xfId="1" applyFont="1" applyFill="1" applyBorder="1" applyAlignment="1">
      <alignment vertical="distributed" wrapText="1"/>
    </xf>
    <xf numFmtId="0" fontId="71" fillId="0" borderId="3" xfId="1" applyFont="1" applyFill="1" applyBorder="1" applyAlignment="1">
      <alignment vertical="distributed"/>
    </xf>
    <xf numFmtId="3" fontId="71" fillId="0" borderId="3" xfId="1" applyNumberFormat="1" applyFont="1" applyFill="1" applyBorder="1" applyAlignment="1">
      <alignment horizontal="center" vertical="distributed"/>
    </xf>
    <xf numFmtId="0" fontId="30" fillId="0" borderId="3" xfId="1" applyFont="1" applyFill="1" applyBorder="1" applyAlignment="1">
      <alignment vertical="distributed" wrapText="1"/>
    </xf>
    <xf numFmtId="0" fontId="23" fillId="0" borderId="3" xfId="1" applyFont="1" applyFill="1" applyBorder="1" applyAlignment="1">
      <alignment horizontal="center" vertical="distributed" wrapText="1"/>
    </xf>
    <xf numFmtId="49" fontId="71" fillId="0" borderId="0" xfId="1" applyNumberFormat="1" applyFont="1" applyFill="1" applyAlignment="1">
      <alignment horizontal="left" vertical="distributed"/>
    </xf>
    <xf numFmtId="3" fontId="45" fillId="0" borderId="0" xfId="0" applyNumberFormat="1" applyFont="1" applyFill="1" applyBorder="1" applyAlignment="1">
      <alignment horizontal="center" vertical="distributed"/>
    </xf>
    <xf numFmtId="3" fontId="9" fillId="0" borderId="14" xfId="0" applyNumberFormat="1" applyFont="1" applyFill="1" applyBorder="1" applyAlignment="1">
      <alignment horizontal="center" wrapText="1"/>
    </xf>
    <xf numFmtId="3" fontId="9" fillId="0" borderId="13" xfId="0" applyNumberFormat="1" applyFont="1" applyFill="1" applyBorder="1" applyAlignment="1">
      <alignment horizontal="center"/>
    </xf>
    <xf numFmtId="3" fontId="27" fillId="0" borderId="3" xfId="0" applyNumberFormat="1" applyFont="1" applyFill="1" applyBorder="1" applyAlignment="1">
      <alignment horizontal="right" vertical="center"/>
    </xf>
    <xf numFmtId="3" fontId="9" fillId="0" borderId="3" xfId="0" applyNumberFormat="1" applyFont="1" applyFill="1" applyBorder="1" applyAlignment="1">
      <alignment horizontal="right"/>
    </xf>
    <xf numFmtId="3" fontId="9" fillId="0" borderId="3" xfId="0" applyNumberFormat="1" applyFont="1" applyFill="1" applyBorder="1" applyAlignment="1">
      <alignment horizontal="left"/>
    </xf>
    <xf numFmtId="3" fontId="9" fillId="3" borderId="3" xfId="0" applyNumberFormat="1" applyFont="1" applyFill="1" applyBorder="1" applyAlignment="1">
      <alignment horizontal="center"/>
    </xf>
    <xf numFmtId="3" fontId="13" fillId="0" borderId="3" xfId="0" applyNumberFormat="1" applyFont="1" applyFill="1" applyBorder="1" applyAlignment="1">
      <alignment horizontal="right"/>
    </xf>
    <xf numFmtId="3" fontId="13" fillId="0" borderId="3" xfId="0" applyNumberFormat="1" applyFont="1" applyFill="1" applyBorder="1" applyAlignment="1">
      <alignment horizontal="left"/>
    </xf>
    <xf numFmtId="0" fontId="53" fillId="0" borderId="3" xfId="0" applyFont="1" applyFill="1" applyBorder="1" applyAlignment="1">
      <alignment horizontal="right" vertical="center"/>
    </xf>
    <xf numFmtId="49" fontId="53" fillId="0" borderId="3" xfId="0" applyNumberFormat="1" applyFont="1" applyFill="1" applyBorder="1" applyAlignment="1">
      <alignment horizontal="right" vertical="center"/>
    </xf>
    <xf numFmtId="0" fontId="7" fillId="0" borderId="3" xfId="0" applyFont="1" applyFill="1" applyBorder="1" applyAlignment="1">
      <alignment horizontal="left"/>
    </xf>
    <xf numFmtId="0" fontId="9" fillId="0" borderId="3" xfId="0" applyFont="1" applyFill="1" applyBorder="1" applyAlignment="1">
      <alignment horizontal="left"/>
    </xf>
    <xf numFmtId="0" fontId="23" fillId="0" borderId="3" xfId="0" applyFont="1" applyBorder="1" applyAlignment="1">
      <alignment horizontal="right" vertical="center"/>
    </xf>
    <xf numFmtId="0" fontId="30" fillId="0" borderId="3" xfId="0" applyFont="1" applyBorder="1" applyAlignment="1">
      <alignment horizontal="right" vertical="center"/>
    </xf>
    <xf numFmtId="3" fontId="9" fillId="0" borderId="3" xfId="0" applyNumberFormat="1" applyFont="1" applyFill="1" applyBorder="1" applyAlignment="1">
      <alignment horizontal="center" wrapText="1"/>
    </xf>
    <xf numFmtId="0" fontId="13" fillId="0" borderId="3" xfId="0" applyFont="1" applyFill="1" applyBorder="1" applyAlignment="1">
      <alignment horizontal="left"/>
    </xf>
    <xf numFmtId="3" fontId="30" fillId="0" borderId="3" xfId="0" applyNumberFormat="1" applyFont="1" applyBorder="1" applyAlignment="1">
      <alignment horizontal="center" vertical="center"/>
    </xf>
    <xf numFmtId="3" fontId="24" fillId="0" borderId="3" xfId="0" applyNumberFormat="1" applyFont="1" applyBorder="1" applyAlignment="1">
      <alignment horizontal="center" vertical="center"/>
    </xf>
    <xf numFmtId="0" fontId="24" fillId="0" borderId="3" xfId="0" applyFont="1" applyBorder="1" applyAlignment="1">
      <alignment horizontal="center" vertical="center"/>
    </xf>
    <xf numFmtId="0" fontId="24" fillId="0" borderId="3" xfId="0" applyFont="1" applyFill="1" applyBorder="1" applyAlignment="1">
      <alignment horizontal="center" vertical="center"/>
    </xf>
    <xf numFmtId="0" fontId="80" fillId="0" borderId="3" xfId="0" applyFont="1" applyFill="1" applyBorder="1" applyAlignment="1">
      <alignment horizontal="left" wrapText="1"/>
    </xf>
    <xf numFmtId="3" fontId="23" fillId="0" borderId="3" xfId="0" applyNumberFormat="1" applyFont="1" applyFill="1" applyBorder="1" applyAlignment="1">
      <alignment horizontal="center"/>
    </xf>
    <xf numFmtId="3" fontId="30" fillId="0" borderId="3" xfId="0" applyNumberFormat="1" applyFont="1" applyFill="1" applyBorder="1" applyAlignment="1">
      <alignment horizontal="center"/>
    </xf>
    <xf numFmtId="0" fontId="30" fillId="0" borderId="3" xfId="0" applyFont="1" applyFill="1" applyBorder="1" applyAlignment="1" applyProtection="1">
      <alignment horizontal="center" vertical="center" wrapText="1"/>
    </xf>
    <xf numFmtId="0" fontId="82" fillId="0" borderId="0" xfId="0" applyFont="1" applyAlignment="1">
      <alignment vertical="distributed"/>
    </xf>
    <xf numFmtId="0" fontId="6" fillId="0" borderId="0" xfId="0" applyFont="1" applyAlignment="1">
      <alignment vertical="distributed"/>
    </xf>
    <xf numFmtId="0" fontId="85" fillId="0" borderId="0" xfId="5" applyFont="1" applyAlignment="1" applyProtection="1">
      <alignment vertical="distributed"/>
    </xf>
    <xf numFmtId="0" fontId="86" fillId="0" borderId="0" xfId="5" applyFont="1" applyAlignment="1" applyProtection="1">
      <alignment vertical="distributed"/>
    </xf>
    <xf numFmtId="3" fontId="9" fillId="0" borderId="1" xfId="0" applyNumberFormat="1" applyFont="1" applyFill="1" applyBorder="1" applyAlignment="1">
      <alignment horizontal="center"/>
    </xf>
    <xf numFmtId="0" fontId="30" fillId="0" borderId="0" xfId="0" applyFont="1" applyFill="1" applyAlignment="1">
      <alignment horizontal="left" vertical="distributed"/>
    </xf>
    <xf numFmtId="0" fontId="30" fillId="0" borderId="0" xfId="0" applyFont="1" applyFill="1" applyBorder="1" applyAlignment="1" applyProtection="1">
      <alignment horizontal="left"/>
    </xf>
    <xf numFmtId="0" fontId="89" fillId="0" borderId="0" xfId="0" applyFont="1" applyFill="1" applyAlignment="1" applyProtection="1">
      <alignment horizontal="left" vertical="center"/>
    </xf>
    <xf numFmtId="4" fontId="57" fillId="0" borderId="0" xfId="0" applyNumberFormat="1" applyFont="1" applyFill="1" applyBorder="1" applyAlignment="1" applyProtection="1">
      <alignment horizontal="right"/>
    </xf>
    <xf numFmtId="0" fontId="90" fillId="0" borderId="0" xfId="0" applyFont="1" applyFill="1"/>
    <xf numFmtId="0" fontId="57" fillId="0" borderId="0" xfId="0" applyFont="1" applyFill="1" applyBorder="1" applyProtection="1"/>
    <xf numFmtId="0" fontId="91" fillId="0" borderId="0" xfId="0" applyFont="1" applyFill="1" applyBorder="1" applyAlignment="1" applyProtection="1">
      <alignment horizontal="left" vertical="center"/>
    </xf>
    <xf numFmtId="0" fontId="57" fillId="0" borderId="0" xfId="0" applyFont="1" applyFill="1" applyProtection="1"/>
    <xf numFmtId="0" fontId="5" fillId="0" borderId="0" xfId="6" applyFont="1" applyFill="1" applyBorder="1" applyAlignment="1" applyProtection="1">
      <alignment horizontal="left"/>
    </xf>
    <xf numFmtId="0" fontId="4" fillId="0" borderId="0" xfId="6" applyFont="1" applyFill="1" applyBorder="1" applyAlignment="1" applyProtection="1">
      <alignment horizontal="center"/>
    </xf>
    <xf numFmtId="3" fontId="30" fillId="0" borderId="0" xfId="6" applyNumberFormat="1" applyFont="1" applyAlignment="1">
      <alignment horizontal="center"/>
    </xf>
    <xf numFmtId="3" fontId="96" fillId="0" borderId="0" xfId="6" applyNumberFormat="1" applyFont="1" applyAlignment="1">
      <alignment horizontal="center"/>
    </xf>
    <xf numFmtId="3" fontId="23" fillId="0" borderId="0" xfId="6" applyNumberFormat="1" applyFont="1" applyAlignment="1">
      <alignment horizontal="center"/>
    </xf>
    <xf numFmtId="3" fontId="20" fillId="0" borderId="0" xfId="6" quotePrefix="1" applyNumberFormat="1" applyFont="1" applyFill="1" applyBorder="1" applyAlignment="1" applyProtection="1">
      <alignment horizontal="center"/>
    </xf>
    <xf numFmtId="3" fontId="13" fillId="0" borderId="0" xfId="6" quotePrefix="1" applyNumberFormat="1" applyFont="1" applyFill="1" applyBorder="1" applyAlignment="1" applyProtection="1">
      <alignment horizontal="center"/>
    </xf>
    <xf numFmtId="0" fontId="21" fillId="0" borderId="0" xfId="0" applyFont="1" applyFill="1" applyAlignment="1">
      <alignment horizontal="right" vertical="distributed"/>
    </xf>
    <xf numFmtId="3" fontId="30" fillId="0" borderId="0" xfId="0" applyNumberFormat="1" applyFont="1" applyFill="1" applyAlignment="1">
      <alignment horizontal="left" vertical="distributed"/>
    </xf>
    <xf numFmtId="3" fontId="96" fillId="0" borderId="0" xfId="0" applyNumberFormat="1" applyFont="1" applyFill="1" applyAlignment="1">
      <alignment horizontal="left" vertical="distributed"/>
    </xf>
    <xf numFmtId="3" fontId="13" fillId="0" borderId="3" xfId="6" applyNumberFormat="1" applyFont="1" applyFill="1" applyBorder="1" applyAlignment="1" applyProtection="1">
      <alignment horizontal="center" vertical="center" wrapText="1"/>
    </xf>
    <xf numFmtId="3" fontId="21" fillId="0" borderId="3" xfId="6" applyNumberFormat="1" applyFont="1" applyFill="1" applyBorder="1" applyAlignment="1" applyProtection="1">
      <alignment horizontal="center" vertical="center" wrapText="1"/>
    </xf>
    <xf numFmtId="0" fontId="21" fillId="0" borderId="12" xfId="6" applyFont="1" applyFill="1" applyBorder="1" applyAlignment="1">
      <alignment horizontal="right"/>
    </xf>
    <xf numFmtId="3" fontId="88" fillId="0" borderId="0" xfId="0" applyNumberFormat="1" applyFont="1" applyFill="1"/>
    <xf numFmtId="0" fontId="21" fillId="0" borderId="3" xfId="6" applyFont="1" applyFill="1" applyBorder="1" applyAlignment="1" applyProtection="1">
      <alignment horizontal="right" vertical="center" wrapText="1"/>
    </xf>
    <xf numFmtId="0" fontId="9" fillId="0" borderId="3" xfId="6" applyFont="1" applyFill="1" applyBorder="1" applyAlignment="1" applyProtection="1">
      <alignment horizontal="left" vertical="center" wrapText="1"/>
    </xf>
    <xf numFmtId="3" fontId="9" fillId="3" borderId="3" xfId="6" applyNumberFormat="1" applyFont="1" applyFill="1" applyBorder="1" applyAlignment="1" applyProtection="1">
      <alignment horizontal="center" vertical="center"/>
      <protection locked="0"/>
    </xf>
    <xf numFmtId="3" fontId="21" fillId="3" borderId="3" xfId="6" applyNumberFormat="1" applyFont="1" applyFill="1" applyBorder="1" applyAlignment="1" applyProtection="1">
      <alignment horizontal="center" vertical="center"/>
      <protection locked="0"/>
    </xf>
    <xf numFmtId="3" fontId="13" fillId="3" borderId="3" xfId="6" applyNumberFormat="1" applyFont="1" applyFill="1" applyBorder="1" applyAlignment="1" applyProtection="1">
      <alignment horizontal="center" vertical="center" wrapText="1"/>
    </xf>
    <xf numFmtId="3" fontId="13" fillId="0" borderId="3" xfId="6" applyNumberFormat="1" applyFont="1" applyFill="1" applyBorder="1" applyAlignment="1" applyProtection="1">
      <alignment horizontal="center"/>
    </xf>
    <xf numFmtId="3" fontId="20" fillId="0" borderId="3" xfId="6" applyNumberFormat="1" applyFont="1" applyFill="1" applyBorder="1" applyAlignment="1" applyProtection="1">
      <alignment horizontal="center"/>
    </xf>
    <xf numFmtId="0" fontId="8" fillId="0" borderId="0" xfId="0" applyFont="1" applyFill="1"/>
    <xf numFmtId="0" fontId="21" fillId="0" borderId="0" xfId="6" applyFont="1" applyFill="1" applyBorder="1" applyAlignment="1" applyProtection="1">
      <alignment horizontal="right" vertical="center" wrapText="1"/>
    </xf>
    <xf numFmtId="3" fontId="13" fillId="0" borderId="3" xfId="6" applyNumberFormat="1" applyFont="1" applyFill="1" applyBorder="1" applyAlignment="1" applyProtection="1">
      <alignment horizontal="right" wrapText="1"/>
    </xf>
    <xf numFmtId="3" fontId="13" fillId="3" borderId="3" xfId="6" applyNumberFormat="1" applyFont="1" applyFill="1" applyBorder="1" applyAlignment="1" applyProtection="1">
      <alignment horizontal="center"/>
    </xf>
    <xf numFmtId="3" fontId="20" fillId="3" borderId="3" xfId="6" applyNumberFormat="1" applyFont="1" applyFill="1" applyBorder="1" applyAlignment="1" applyProtection="1">
      <alignment horizontal="center"/>
    </xf>
    <xf numFmtId="3" fontId="20" fillId="0" borderId="3" xfId="6" applyNumberFormat="1" applyFont="1" applyFill="1" applyBorder="1" applyAlignment="1" applyProtection="1">
      <alignment horizontal="right" wrapText="1"/>
    </xf>
    <xf numFmtId="3" fontId="9" fillId="0" borderId="3" xfId="6" applyNumberFormat="1" applyFont="1" applyFill="1" applyBorder="1" applyAlignment="1" applyProtection="1">
      <alignment horizontal="center" vertical="center"/>
      <protection locked="0"/>
    </xf>
    <xf numFmtId="3" fontId="21" fillId="0" borderId="3" xfId="6" applyNumberFormat="1" applyFont="1" applyFill="1" applyBorder="1" applyAlignment="1" applyProtection="1">
      <alignment horizontal="center" vertical="center"/>
      <protection locked="0"/>
    </xf>
    <xf numFmtId="3" fontId="21" fillId="0" borderId="3" xfId="6" applyNumberFormat="1" applyFont="1" applyFill="1" applyBorder="1" applyAlignment="1" applyProtection="1">
      <alignment horizontal="right" wrapText="1"/>
    </xf>
    <xf numFmtId="0" fontId="13" fillId="0" borderId="3" xfId="6" applyFont="1" applyFill="1" applyBorder="1" applyAlignment="1" applyProtection="1">
      <alignment horizontal="left" vertical="center" wrapText="1"/>
    </xf>
    <xf numFmtId="3" fontId="13" fillId="0" borderId="3" xfId="6" applyNumberFormat="1" applyFont="1" applyFill="1" applyBorder="1" applyAlignment="1" applyProtection="1">
      <alignment horizontal="center" vertical="center"/>
      <protection locked="0"/>
    </xf>
    <xf numFmtId="3" fontId="20" fillId="0" borderId="3" xfId="6" applyNumberFormat="1" applyFont="1" applyFill="1" applyBorder="1" applyAlignment="1" applyProtection="1">
      <alignment horizontal="center" vertical="center"/>
      <protection locked="0"/>
    </xf>
    <xf numFmtId="0" fontId="9" fillId="0" borderId="3" xfId="0" applyFont="1" applyFill="1" applyBorder="1" applyAlignment="1" applyProtection="1">
      <alignment vertical="justify" wrapText="1"/>
    </xf>
    <xf numFmtId="0" fontId="13" fillId="0" borderId="3" xfId="6" applyFont="1" applyFill="1" applyBorder="1" applyAlignment="1" applyProtection="1">
      <alignment horizontal="right" vertical="center" wrapText="1"/>
    </xf>
    <xf numFmtId="0" fontId="21" fillId="0" borderId="0" xfId="6" applyFont="1" applyFill="1" applyBorder="1" applyAlignment="1">
      <alignment horizontal="right"/>
    </xf>
    <xf numFmtId="0" fontId="9" fillId="0" borderId="0" xfId="6" applyFont="1" applyFill="1" applyBorder="1"/>
    <xf numFmtId="3" fontId="9" fillId="0" borderId="0" xfId="6" applyNumberFormat="1" applyFont="1" applyFill="1" applyBorder="1" applyAlignment="1">
      <alignment horizontal="center"/>
    </xf>
    <xf numFmtId="3" fontId="21" fillId="0" borderId="0" xfId="6" applyNumberFormat="1" applyFont="1" applyFill="1" applyBorder="1" applyAlignment="1">
      <alignment horizontal="center"/>
    </xf>
    <xf numFmtId="3" fontId="13" fillId="0" borderId="0" xfId="6" applyNumberFormat="1" applyFont="1" applyFill="1" applyBorder="1" applyAlignment="1">
      <alignment horizontal="center"/>
    </xf>
    <xf numFmtId="0" fontId="21" fillId="0" borderId="0" xfId="0" applyFont="1" applyFill="1" applyAlignment="1">
      <alignment horizontal="right"/>
    </xf>
    <xf numFmtId="3" fontId="21" fillId="0" borderId="0" xfId="0" applyNumberFormat="1" applyFont="1" applyFill="1" applyAlignment="1">
      <alignment horizontal="center"/>
    </xf>
    <xf numFmtId="3" fontId="13" fillId="0" borderId="0" xfId="0" applyNumberFormat="1" applyFont="1" applyFill="1" applyAlignment="1">
      <alignment horizontal="center"/>
    </xf>
    <xf numFmtId="0" fontId="21" fillId="0" borderId="0" xfId="0" applyFont="1" applyAlignment="1">
      <alignment horizontal="right"/>
    </xf>
    <xf numFmtId="3" fontId="21" fillId="0" borderId="0" xfId="0" applyNumberFormat="1" applyFont="1" applyAlignment="1">
      <alignment horizontal="center"/>
    </xf>
    <xf numFmtId="0" fontId="97" fillId="0" borderId="0" xfId="6" quotePrefix="1" applyFont="1" applyFill="1" applyBorder="1" applyAlignment="1" applyProtection="1">
      <alignment horizontal="center" vertical="justify"/>
    </xf>
    <xf numFmtId="0" fontId="98" fillId="0" borderId="0" xfId="0" applyFont="1" applyAlignment="1">
      <alignment horizontal="center"/>
    </xf>
    <xf numFmtId="0" fontId="20" fillId="0" borderId="0" xfId="6" applyFont="1" applyFill="1" applyBorder="1" applyAlignment="1" applyProtection="1">
      <alignment horizontal="right"/>
    </xf>
    <xf numFmtId="0" fontId="70" fillId="0" borderId="0" xfId="6" applyFont="1" applyAlignment="1">
      <alignment horizontal="left" vertical="justify"/>
    </xf>
    <xf numFmtId="0" fontId="70" fillId="0" borderId="0" xfId="6" applyFont="1" applyAlignment="1">
      <alignment horizontal="center" vertical="justify"/>
    </xf>
    <xf numFmtId="0" fontId="99" fillId="0" borderId="0" xfId="6" applyFont="1" applyAlignment="1">
      <alignment horizontal="center" vertical="justify"/>
    </xf>
    <xf numFmtId="0" fontId="13" fillId="0" borderId="3" xfId="6" applyFont="1" applyFill="1" applyBorder="1" applyAlignment="1" applyProtection="1">
      <alignment horizontal="center" vertical="center" wrapText="1"/>
    </xf>
    <xf numFmtId="0" fontId="98" fillId="0" borderId="3" xfId="6" applyFont="1" applyFill="1" applyBorder="1" applyAlignment="1" applyProtection="1">
      <alignment horizontal="center" vertical="center" wrapText="1"/>
    </xf>
    <xf numFmtId="3" fontId="21" fillId="0" borderId="3" xfId="6" applyNumberFormat="1" applyFont="1" applyFill="1" applyBorder="1" applyAlignment="1" applyProtection="1">
      <alignment horizontal="right" vertical="center" wrapText="1"/>
    </xf>
    <xf numFmtId="3" fontId="9" fillId="0" borderId="3" xfId="6" applyNumberFormat="1" applyFont="1" applyFill="1" applyBorder="1" applyAlignment="1" applyProtection="1">
      <alignment vertical="justify" wrapText="1"/>
    </xf>
    <xf numFmtId="3" fontId="9" fillId="0" borderId="3" xfId="6" applyNumberFormat="1" applyFont="1" applyFill="1" applyBorder="1" applyAlignment="1" applyProtection="1">
      <alignment horizontal="center" vertical="justify"/>
    </xf>
    <xf numFmtId="3" fontId="98" fillId="0" borderId="3" xfId="6" applyNumberFormat="1" applyFont="1" applyFill="1" applyBorder="1" applyAlignment="1" applyProtection="1">
      <alignment horizontal="center" vertical="justify"/>
    </xf>
    <xf numFmtId="3" fontId="13" fillId="0" borderId="3" xfId="6" applyNumberFormat="1" applyFont="1" applyFill="1" applyBorder="1" applyAlignment="1" applyProtection="1">
      <alignment horizontal="center" vertical="justify"/>
    </xf>
    <xf numFmtId="3" fontId="97" fillId="0" borderId="3" xfId="6" applyNumberFormat="1" applyFont="1" applyFill="1" applyBorder="1" applyAlignment="1" applyProtection="1">
      <alignment horizontal="center" vertical="justify"/>
    </xf>
    <xf numFmtId="0" fontId="98" fillId="0" borderId="0" xfId="0" applyFont="1" applyFill="1" applyAlignment="1">
      <alignment horizontal="center"/>
    </xf>
    <xf numFmtId="3" fontId="21" fillId="0" borderId="3" xfId="6" applyNumberFormat="1" applyFont="1" applyFill="1" applyBorder="1" applyAlignment="1" applyProtection="1">
      <alignment horizontal="right" vertical="justify" wrapText="1"/>
    </xf>
    <xf numFmtId="3" fontId="9" fillId="0" borderId="3" xfId="6" applyNumberFormat="1" applyFont="1" applyFill="1" applyBorder="1" applyAlignment="1" applyProtection="1">
      <alignment horizontal="center" vertical="justify" wrapText="1"/>
    </xf>
    <xf numFmtId="3" fontId="98" fillId="0" borderId="3" xfId="6" applyNumberFormat="1" applyFont="1" applyFill="1" applyBorder="1" applyAlignment="1" applyProtection="1">
      <alignment horizontal="center" vertical="justify" wrapText="1"/>
    </xf>
    <xf numFmtId="3" fontId="13" fillId="0" borderId="3" xfId="6" applyNumberFormat="1" applyFont="1" applyFill="1" applyBorder="1" applyAlignment="1" applyProtection="1">
      <alignment horizontal="center" vertical="justify" wrapText="1"/>
    </xf>
    <xf numFmtId="3" fontId="97" fillId="0" borderId="3" xfId="6" applyNumberFormat="1" applyFont="1" applyFill="1" applyBorder="1" applyAlignment="1" applyProtection="1">
      <alignment horizontal="center" vertical="justify" wrapText="1"/>
    </xf>
    <xf numFmtId="3" fontId="9" fillId="0" borderId="3" xfId="6" applyNumberFormat="1" applyFont="1" applyFill="1" applyBorder="1" applyAlignment="1" applyProtection="1">
      <alignment horizontal="center" vertical="center" wrapText="1"/>
    </xf>
    <xf numFmtId="3" fontId="98" fillId="0" borderId="3" xfId="6" applyNumberFormat="1" applyFont="1" applyFill="1" applyBorder="1" applyAlignment="1" applyProtection="1">
      <alignment horizontal="center" vertical="center" wrapText="1"/>
    </xf>
    <xf numFmtId="3" fontId="97" fillId="0" borderId="3" xfId="6" applyNumberFormat="1" applyFont="1" applyFill="1" applyBorder="1" applyAlignment="1" applyProtection="1">
      <alignment horizontal="center" vertical="center" wrapText="1"/>
    </xf>
    <xf numFmtId="3" fontId="20" fillId="0" borderId="3" xfId="6" applyNumberFormat="1" applyFont="1" applyFill="1" applyBorder="1" applyAlignment="1" applyProtection="1">
      <alignment horizontal="right" vertical="justify" wrapText="1"/>
    </xf>
    <xf numFmtId="3" fontId="13" fillId="0" borderId="3" xfId="6" applyNumberFormat="1" applyFont="1" applyFill="1" applyBorder="1" applyAlignment="1" applyProtection="1">
      <alignment horizontal="right" vertical="justify" wrapText="1"/>
    </xf>
    <xf numFmtId="0" fontId="21" fillId="0" borderId="0" xfId="0" applyFont="1" applyFill="1"/>
    <xf numFmtId="3" fontId="13" fillId="0" borderId="3" xfId="6" applyNumberFormat="1" applyFont="1" applyFill="1" applyBorder="1" applyAlignment="1" applyProtection="1">
      <alignment horizontal="left" wrapText="1"/>
    </xf>
    <xf numFmtId="3" fontId="13" fillId="0" borderId="4" xfId="6" applyNumberFormat="1" applyFont="1" applyFill="1" applyBorder="1" applyAlignment="1" applyProtection="1">
      <alignment wrapText="1"/>
    </xf>
    <xf numFmtId="3" fontId="9" fillId="3" borderId="3" xfId="6" applyNumberFormat="1" applyFont="1" applyFill="1" applyBorder="1" applyAlignment="1" applyProtection="1">
      <alignment horizontal="center" vertical="center" wrapText="1"/>
      <protection locked="0"/>
    </xf>
    <xf numFmtId="3" fontId="98" fillId="3" borderId="3" xfId="6" applyNumberFormat="1" applyFont="1" applyFill="1" applyBorder="1" applyAlignment="1" applyProtection="1">
      <alignment horizontal="center" vertical="center" wrapText="1"/>
      <protection locked="0"/>
    </xf>
    <xf numFmtId="3" fontId="21" fillId="0" borderId="0" xfId="0" applyNumberFormat="1" applyFont="1" applyFill="1" applyBorder="1" applyAlignment="1">
      <alignment horizontal="center" vertical="justify"/>
    </xf>
    <xf numFmtId="3" fontId="9" fillId="0" borderId="0" xfId="0" applyNumberFormat="1" applyFont="1" applyFill="1" applyBorder="1" applyAlignment="1">
      <alignment horizontal="center" vertical="justify"/>
    </xf>
    <xf numFmtId="3" fontId="36" fillId="0" borderId="0" xfId="0" applyNumberFormat="1" applyFont="1" applyFill="1" applyBorder="1" applyAlignment="1">
      <alignment horizontal="center" vertical="justify"/>
    </xf>
    <xf numFmtId="0" fontId="36" fillId="0" borderId="0" xfId="0" applyFont="1" applyFill="1" applyBorder="1" applyAlignment="1">
      <alignment vertical="justify"/>
    </xf>
    <xf numFmtId="3" fontId="21" fillId="0" borderId="2" xfId="0" applyNumberFormat="1" applyFont="1" applyFill="1" applyBorder="1" applyAlignment="1">
      <alignment horizontal="center" vertical="justify"/>
    </xf>
    <xf numFmtId="3" fontId="9" fillId="0" borderId="2" xfId="0" applyNumberFormat="1" applyFont="1" applyFill="1" applyBorder="1" applyAlignment="1">
      <alignment horizontal="center" vertical="justify"/>
    </xf>
    <xf numFmtId="3" fontId="36" fillId="0" borderId="2" xfId="0" applyNumberFormat="1" applyFont="1" applyFill="1" applyBorder="1" applyAlignment="1">
      <alignment horizontal="center" vertical="justify"/>
    </xf>
    <xf numFmtId="0" fontId="21" fillId="0" borderId="3" xfId="0" applyFont="1" applyFill="1" applyBorder="1" applyAlignment="1" applyProtection="1">
      <alignment horizontal="right" vertical="justify" wrapText="1"/>
    </xf>
    <xf numFmtId="3" fontId="21" fillId="0" borderId="3" xfId="0" applyNumberFormat="1" applyFont="1" applyFill="1" applyBorder="1" applyAlignment="1">
      <alignment horizontal="left"/>
    </xf>
    <xf numFmtId="3" fontId="21" fillId="0" borderId="3" xfId="0" applyNumberFormat="1" applyFont="1" applyFill="1" applyBorder="1" applyAlignment="1">
      <alignment horizontal="center" vertical="justify"/>
    </xf>
    <xf numFmtId="3" fontId="9" fillId="0" borderId="3" xfId="0" applyNumberFormat="1" applyFont="1" applyFill="1" applyBorder="1" applyAlignment="1">
      <alignment horizontal="center" vertical="justify"/>
    </xf>
    <xf numFmtId="3" fontId="36" fillId="0" borderId="3" xfId="0" applyNumberFormat="1" applyFont="1" applyFill="1" applyBorder="1" applyAlignment="1">
      <alignment horizontal="center" vertical="justify"/>
    </xf>
    <xf numFmtId="0" fontId="21" fillId="0" borderId="3" xfId="0" quotePrefix="1" applyNumberFormat="1" applyFont="1" applyFill="1" applyBorder="1" applyAlignment="1" applyProtection="1">
      <alignment horizontal="right" vertical="justify" wrapText="1"/>
    </xf>
    <xf numFmtId="3" fontId="9" fillId="3" borderId="3" xfId="0" applyNumberFormat="1" applyFont="1" applyFill="1" applyBorder="1" applyAlignment="1" applyProtection="1">
      <alignment horizontal="center" vertical="justify"/>
      <protection locked="0"/>
    </xf>
    <xf numFmtId="3" fontId="21" fillId="3" borderId="3" xfId="0" applyNumberFormat="1" applyFont="1" applyFill="1" applyBorder="1" applyAlignment="1" applyProtection="1">
      <alignment horizontal="center" vertical="justify"/>
      <protection locked="0"/>
    </xf>
    <xf numFmtId="3" fontId="9" fillId="0" borderId="3" xfId="0" applyNumberFormat="1" applyFont="1" applyFill="1" applyBorder="1" applyAlignment="1" applyProtection="1">
      <alignment horizontal="center" vertical="justify"/>
      <protection locked="0"/>
    </xf>
    <xf numFmtId="0" fontId="21" fillId="0" borderId="3" xfId="0" applyNumberFormat="1" applyFont="1" applyFill="1" applyBorder="1" applyAlignment="1" applyProtection="1">
      <alignment horizontal="right" vertical="justify" wrapText="1"/>
    </xf>
    <xf numFmtId="3" fontId="9" fillId="0" borderId="3" xfId="0" applyNumberFormat="1" applyFont="1" applyFill="1" applyBorder="1" applyAlignment="1" applyProtection="1">
      <alignment horizontal="center" vertical="justify" wrapText="1"/>
    </xf>
    <xf numFmtId="3" fontId="13" fillId="0" borderId="3" xfId="0" applyNumberFormat="1" applyFont="1" applyFill="1" applyBorder="1" applyAlignment="1" applyProtection="1">
      <alignment horizontal="center" vertical="justify" wrapText="1"/>
    </xf>
    <xf numFmtId="3" fontId="20" fillId="0" borderId="3" xfId="0" applyNumberFormat="1" applyFont="1" applyFill="1" applyBorder="1" applyAlignment="1" applyProtection="1">
      <alignment horizontal="center" vertical="justify" wrapText="1"/>
    </xf>
    <xf numFmtId="0" fontId="9" fillId="0" borderId="3" xfId="0" applyFont="1" applyFill="1" applyBorder="1" applyAlignment="1" applyProtection="1">
      <alignment horizontal="left" vertical="justify" wrapText="1"/>
    </xf>
    <xf numFmtId="164" fontId="9" fillId="0" borderId="3" xfId="0" applyNumberFormat="1" applyFont="1" applyFill="1" applyBorder="1" applyAlignment="1" applyProtection="1">
      <alignment vertical="justify" wrapText="1"/>
    </xf>
    <xf numFmtId="3" fontId="13" fillId="0" borderId="3" xfId="0" applyNumberFormat="1" applyFont="1" applyFill="1" applyBorder="1" applyAlignment="1" applyProtection="1">
      <alignment horizontal="center" vertical="justify"/>
      <protection locked="0"/>
    </xf>
    <xf numFmtId="0" fontId="100" fillId="0" borderId="0" xfId="0" applyFont="1" applyFill="1" applyBorder="1" applyAlignment="1">
      <alignment vertical="justify"/>
    </xf>
    <xf numFmtId="3" fontId="20" fillId="0" borderId="2" xfId="0" applyNumberFormat="1" applyFont="1" applyFill="1" applyBorder="1" applyAlignment="1" applyProtection="1">
      <alignment horizontal="center" vertical="justify" wrapText="1"/>
    </xf>
    <xf numFmtId="3" fontId="13" fillId="0" borderId="2" xfId="0" applyNumberFormat="1" applyFont="1" applyFill="1" applyBorder="1" applyAlignment="1" applyProtection="1">
      <alignment horizontal="center" vertical="justify" wrapText="1"/>
    </xf>
    <xf numFmtId="3" fontId="13" fillId="0" borderId="5" xfId="0" applyNumberFormat="1" applyFont="1" applyFill="1" applyBorder="1" applyAlignment="1" applyProtection="1">
      <alignment horizontal="center" vertical="justify" wrapText="1"/>
    </xf>
    <xf numFmtId="3" fontId="9" fillId="0" borderId="5" xfId="0" applyNumberFormat="1" applyFont="1" applyFill="1" applyBorder="1" applyAlignment="1">
      <alignment horizontal="center" vertical="justify"/>
    </xf>
    <xf numFmtId="3" fontId="13" fillId="0" borderId="3" xfId="0" applyNumberFormat="1" applyFont="1" applyFill="1" applyBorder="1" applyAlignment="1" applyProtection="1">
      <alignment horizontal="left" vertical="justify" wrapText="1"/>
    </xf>
    <xf numFmtId="3" fontId="20" fillId="0" borderId="3" xfId="0" applyNumberFormat="1" applyFont="1" applyFill="1" applyBorder="1" applyAlignment="1" applyProtection="1">
      <alignment horizontal="left" vertical="justify" wrapText="1"/>
    </xf>
    <xf numFmtId="164" fontId="13" fillId="0" borderId="3" xfId="0" applyNumberFormat="1" applyFont="1" applyFill="1" applyBorder="1" applyAlignment="1" applyProtection="1">
      <alignment vertical="justify" wrapText="1"/>
    </xf>
    <xf numFmtId="3" fontId="20" fillId="0" borderId="3" xfId="0" applyNumberFormat="1" applyFont="1" applyFill="1" applyBorder="1" applyAlignment="1" applyProtection="1">
      <alignment horizontal="center" vertical="justify"/>
      <protection locked="0"/>
    </xf>
    <xf numFmtId="3" fontId="21" fillId="0" borderId="3" xfId="0" applyNumberFormat="1" applyFont="1" applyFill="1" applyBorder="1" applyAlignment="1" applyProtection="1">
      <alignment horizontal="center" vertical="justify"/>
      <protection locked="0"/>
    </xf>
    <xf numFmtId="0" fontId="13" fillId="0" borderId="3" xfId="0" applyFont="1" applyFill="1" applyBorder="1" applyAlignment="1" applyProtection="1">
      <alignment vertical="justify" wrapText="1"/>
    </xf>
    <xf numFmtId="0" fontId="101" fillId="0" borderId="0" xfId="0" applyFont="1" applyFill="1" applyBorder="1" applyAlignment="1">
      <alignment vertical="justify"/>
    </xf>
    <xf numFmtId="164" fontId="21" fillId="0" borderId="3" xfId="0" applyNumberFormat="1" applyFont="1" applyFill="1" applyBorder="1" applyAlignment="1" applyProtection="1">
      <alignment horizontal="right" vertical="justify" wrapText="1"/>
    </xf>
    <xf numFmtId="3" fontId="36" fillId="0" borderId="3" xfId="0" applyNumberFormat="1" applyFont="1" applyFill="1" applyBorder="1" applyAlignment="1">
      <alignment vertical="justify"/>
    </xf>
    <xf numFmtId="3" fontId="102" fillId="0" borderId="3" xfId="0" applyNumberFormat="1" applyFont="1" applyFill="1" applyBorder="1" applyAlignment="1">
      <alignment vertical="justify"/>
    </xf>
    <xf numFmtId="164" fontId="13" fillId="0" borderId="3" xfId="0" applyNumberFormat="1" applyFont="1" applyFill="1" applyBorder="1" applyAlignment="1" applyProtection="1">
      <alignment horizontal="left" vertical="justify" wrapText="1"/>
    </xf>
    <xf numFmtId="3" fontId="21" fillId="0" borderId="3" xfId="0" applyNumberFormat="1" applyFont="1" applyFill="1" applyBorder="1" applyAlignment="1" applyProtection="1">
      <alignment horizontal="center" vertical="justify" wrapText="1"/>
    </xf>
    <xf numFmtId="3" fontId="21" fillId="3" borderId="3" xfId="0" applyNumberFormat="1" applyFont="1" applyFill="1" applyBorder="1" applyAlignment="1">
      <alignment horizontal="center" vertical="justify"/>
    </xf>
    <xf numFmtId="3" fontId="9" fillId="3" borderId="3" xfId="0" applyNumberFormat="1" applyFont="1" applyFill="1" applyBorder="1" applyAlignment="1">
      <alignment horizontal="center" vertical="justify"/>
    </xf>
    <xf numFmtId="3" fontId="9" fillId="0" borderId="2" xfId="0" applyNumberFormat="1" applyFont="1" applyFill="1" applyBorder="1" applyAlignment="1" applyProtection="1">
      <alignment horizontal="center" vertical="justify"/>
      <protection locked="0"/>
    </xf>
    <xf numFmtId="3" fontId="13" fillId="3" borderId="3" xfId="0" applyNumberFormat="1" applyFont="1" applyFill="1" applyBorder="1" applyAlignment="1" applyProtection="1">
      <alignment horizontal="center" vertical="justify" wrapText="1"/>
    </xf>
    <xf numFmtId="0" fontId="21" fillId="0" borderId="0" xfId="0" applyNumberFormat="1" applyFont="1" applyFill="1" applyBorder="1" applyAlignment="1" applyProtection="1">
      <alignment horizontal="right" vertical="justify"/>
    </xf>
    <xf numFmtId="0" fontId="9" fillId="0" borderId="0" xfId="0" applyFont="1" applyFill="1" applyBorder="1" applyAlignment="1" applyProtection="1">
      <alignment vertical="justify"/>
    </xf>
    <xf numFmtId="3" fontId="9" fillId="0" borderId="0" xfId="0" applyNumberFormat="1" applyFont="1" applyFill="1" applyBorder="1" applyAlignment="1" applyProtection="1">
      <alignment horizontal="center" vertical="justify"/>
    </xf>
    <xf numFmtId="3" fontId="21" fillId="0" borderId="0" xfId="0" applyNumberFormat="1" applyFont="1" applyFill="1" applyBorder="1" applyAlignment="1" applyProtection="1">
      <alignment horizontal="center" vertical="justify"/>
    </xf>
    <xf numFmtId="3" fontId="57" fillId="0" borderId="0" xfId="0" applyNumberFormat="1" applyFont="1" applyFill="1" applyBorder="1" applyAlignment="1" applyProtection="1">
      <alignment horizontal="right"/>
    </xf>
    <xf numFmtId="4" fontId="57" fillId="0" borderId="0" xfId="0" applyNumberFormat="1" applyFont="1" applyFill="1"/>
    <xf numFmtId="3" fontId="35" fillId="0" borderId="0" xfId="0" applyNumberFormat="1" applyFont="1" applyFill="1" applyBorder="1" applyAlignment="1" applyProtection="1">
      <alignment horizontal="right"/>
    </xf>
    <xf numFmtId="4" fontId="35" fillId="0" borderId="0" xfId="0" applyNumberFormat="1" applyFont="1" applyFill="1"/>
    <xf numFmtId="0" fontId="106" fillId="0" borderId="0" xfId="0" applyFont="1" applyFill="1"/>
    <xf numFmtId="0" fontId="31" fillId="0" borderId="0" xfId="0" applyFont="1" applyFill="1"/>
    <xf numFmtId="0" fontId="31" fillId="0" borderId="0" xfId="0" applyFont="1" applyFill="1" applyAlignment="1">
      <alignment horizontal="center"/>
    </xf>
    <xf numFmtId="0" fontId="31" fillId="0" borderId="0" xfId="0" applyFont="1" applyFill="1" applyAlignment="1">
      <alignment horizontal="left" wrapText="1"/>
    </xf>
    <xf numFmtId="0" fontId="31" fillId="0" borderId="0" xfId="0" applyFont="1" applyFill="1" applyAlignment="1">
      <alignment horizontal="left"/>
    </xf>
    <xf numFmtId="0" fontId="50" fillId="0" borderId="1" xfId="0" applyFont="1" applyFill="1" applyBorder="1" applyAlignment="1">
      <alignment horizontal="center"/>
    </xf>
    <xf numFmtId="0" fontId="31" fillId="0" borderId="2" xfId="0" applyFont="1" applyFill="1" applyBorder="1"/>
    <xf numFmtId="0" fontId="9" fillId="0" borderId="1" xfId="0" applyFont="1" applyFill="1" applyBorder="1"/>
    <xf numFmtId="0" fontId="9" fillId="0" borderId="1" xfId="0" applyFont="1" applyFill="1" applyBorder="1" applyAlignment="1">
      <alignment horizontal="center"/>
    </xf>
    <xf numFmtId="0" fontId="9" fillId="0" borderId="2" xfId="0" applyFont="1" applyFill="1" applyBorder="1"/>
    <xf numFmtId="4" fontId="13" fillId="0" borderId="2" xfId="0" applyNumberFormat="1" applyFont="1" applyFill="1" applyBorder="1" applyAlignment="1">
      <alignment horizontal="center"/>
    </xf>
    <xf numFmtId="4" fontId="9" fillId="0" borderId="2" xfId="0" applyNumberFormat="1" applyFont="1" applyFill="1" applyBorder="1" applyAlignment="1">
      <alignment horizontal="center"/>
    </xf>
    <xf numFmtId="0" fontId="9" fillId="0" borderId="0" xfId="0" applyFont="1" applyFill="1" applyAlignment="1">
      <alignment wrapText="1"/>
    </xf>
    <xf numFmtId="0" fontId="13" fillId="0" borderId="1" xfId="0" applyFont="1" applyFill="1" applyBorder="1"/>
    <xf numFmtId="0" fontId="13" fillId="0" borderId="1" xfId="0" applyFont="1" applyFill="1" applyBorder="1" applyAlignment="1">
      <alignment horizontal="center"/>
    </xf>
    <xf numFmtId="3" fontId="39" fillId="0" borderId="9" xfId="0" quotePrefix="1" applyNumberFormat="1" applyFont="1" applyFill="1" applyBorder="1" applyAlignment="1" applyProtection="1">
      <alignment horizontal="center"/>
    </xf>
    <xf numFmtId="0" fontId="13" fillId="0" borderId="0" xfId="0" applyFont="1" applyFill="1" applyProtection="1"/>
    <xf numFmtId="0" fontId="41" fillId="0" borderId="0" xfId="0" applyFont="1" applyFill="1" applyBorder="1" applyProtection="1"/>
    <xf numFmtId="3" fontId="9" fillId="0" borderId="0" xfId="0" applyNumberFormat="1" applyFont="1" applyFill="1" applyAlignment="1" applyProtection="1">
      <alignment horizontal="center"/>
    </xf>
    <xf numFmtId="0" fontId="9" fillId="0" borderId="0" xfId="0" applyFont="1" applyFill="1" applyAlignment="1" applyProtection="1">
      <alignment wrapText="1"/>
    </xf>
    <xf numFmtId="0" fontId="13" fillId="0" borderId="0" xfId="0" applyFont="1" applyFill="1" applyAlignment="1" applyProtection="1">
      <alignment vertical="center" wrapText="1"/>
    </xf>
    <xf numFmtId="3" fontId="13" fillId="0" borderId="0" xfId="0" applyNumberFormat="1" applyFont="1" applyFill="1" applyAlignment="1" applyProtection="1">
      <alignment horizontal="center" vertical="center"/>
    </xf>
    <xf numFmtId="0" fontId="9" fillId="0" borderId="0" xfId="0" applyFont="1" applyFill="1" applyAlignment="1" applyProtection="1">
      <alignment horizontal="right"/>
    </xf>
    <xf numFmtId="0" fontId="13" fillId="0" borderId="0" xfId="0" applyFont="1" applyFill="1" applyAlignment="1" applyProtection="1">
      <alignment vertical="distributed" wrapText="1"/>
    </xf>
    <xf numFmtId="0" fontId="30" fillId="0" borderId="0" xfId="0" applyFont="1" applyFill="1"/>
    <xf numFmtId="0" fontId="30" fillId="0" borderId="0" xfId="0" applyFont="1" applyFill="1" applyAlignment="1" applyProtection="1">
      <alignment horizontal="center"/>
    </xf>
    <xf numFmtId="0" fontId="57" fillId="0" borderId="0" xfId="0" applyFont="1" applyFill="1" applyBorder="1" applyAlignment="1" applyProtection="1">
      <alignment horizontal="center"/>
    </xf>
    <xf numFmtId="0" fontId="30" fillId="0" borderId="0" xfId="0" applyFont="1" applyFill="1" applyProtection="1"/>
    <xf numFmtId="0" fontId="42" fillId="0" borderId="0" xfId="0" applyFont="1" applyFill="1" applyAlignment="1"/>
    <xf numFmtId="0" fontId="36" fillId="0" borderId="0" xfId="0" applyFont="1" applyFill="1" applyBorder="1"/>
    <xf numFmtId="0" fontId="36" fillId="0" borderId="0" xfId="0" applyFont="1" applyFill="1"/>
    <xf numFmtId="0" fontId="107" fillId="0" borderId="0" xfId="0" applyFont="1" applyFill="1" applyAlignment="1"/>
    <xf numFmtId="0" fontId="107" fillId="0" borderId="0" xfId="0" applyFont="1" applyFill="1" applyAlignment="1">
      <alignment horizontal="center"/>
    </xf>
    <xf numFmtId="0" fontId="0" fillId="0" borderId="0" xfId="0" applyFont="1" applyFill="1" applyBorder="1"/>
    <xf numFmtId="0" fontId="0" fillId="0" borderId="0" xfId="0" applyFont="1" applyFill="1" applyAlignment="1">
      <alignment horizontal="center"/>
    </xf>
    <xf numFmtId="9" fontId="13" fillId="0" borderId="5" xfId="0" applyNumberFormat="1" applyFont="1" applyFill="1" applyBorder="1" applyAlignment="1">
      <alignment horizontal="center"/>
    </xf>
    <xf numFmtId="0" fontId="18" fillId="0" borderId="0" xfId="0" applyFont="1" applyFill="1"/>
    <xf numFmtId="3" fontId="24" fillId="0" borderId="0" xfId="0" applyNumberFormat="1" applyFont="1" applyFill="1" applyAlignment="1">
      <alignment horizontal="center" vertical="center"/>
    </xf>
    <xf numFmtId="3" fontId="23" fillId="0" borderId="2" xfId="0" applyNumberFormat="1" applyFont="1" applyFill="1" applyBorder="1" applyAlignment="1">
      <alignment horizontal="center" vertical="center"/>
    </xf>
    <xf numFmtId="3" fontId="27" fillId="0" borderId="0" xfId="0" applyNumberFormat="1" applyFont="1" applyFill="1" applyAlignment="1">
      <alignment horizontal="center" vertical="center"/>
    </xf>
    <xf numFmtId="3" fontId="35" fillId="0" borderId="2" xfId="0" applyNumberFormat="1" applyFont="1" applyFill="1" applyBorder="1" applyAlignment="1">
      <alignment horizontal="left" vertical="distributed"/>
    </xf>
    <xf numFmtId="3" fontId="35" fillId="0" borderId="0" xfId="0" applyNumberFormat="1" applyFont="1" applyFill="1" applyAlignment="1">
      <alignment horizontal="center" vertical="center"/>
    </xf>
    <xf numFmtId="3" fontId="35" fillId="0" borderId="0" xfId="0" applyNumberFormat="1" applyFont="1" applyFill="1" applyBorder="1" applyAlignment="1">
      <alignment horizontal="center" vertical="center"/>
    </xf>
    <xf numFmtId="3" fontId="5" fillId="0" borderId="2" xfId="0" applyNumberFormat="1" applyFont="1" applyFill="1" applyBorder="1" applyAlignment="1">
      <alignment horizontal="left" vertical="distributed"/>
    </xf>
    <xf numFmtId="10" fontId="5" fillId="0" borderId="2" xfId="0" applyNumberFormat="1" applyFont="1" applyFill="1" applyBorder="1" applyAlignment="1">
      <alignment horizontal="center"/>
    </xf>
    <xf numFmtId="0" fontId="61" fillId="0" borderId="0" xfId="0" applyFont="1" applyFill="1" applyAlignment="1">
      <alignment vertical="distributed"/>
    </xf>
    <xf numFmtId="0" fontId="6" fillId="0" borderId="0" xfId="0" applyFont="1" applyFill="1" applyAlignment="1">
      <alignment vertical="distributed"/>
    </xf>
    <xf numFmtId="0" fontId="4" fillId="0" borderId="0" xfId="0" applyFont="1" applyFill="1" applyProtection="1"/>
    <xf numFmtId="3" fontId="4" fillId="0" borderId="0" xfId="0" applyNumberFormat="1" applyFont="1" applyFill="1" applyAlignment="1" applyProtection="1">
      <alignment horizontal="right"/>
    </xf>
    <xf numFmtId="0" fontId="4" fillId="0" borderId="1" xfId="0" applyFont="1" applyFill="1" applyBorder="1" applyProtection="1"/>
    <xf numFmtId="0" fontId="19" fillId="0" borderId="0" xfId="0" applyFont="1" applyFill="1" applyProtection="1"/>
    <xf numFmtId="0" fontId="0" fillId="0" borderId="0" xfId="0" applyFill="1" applyProtection="1"/>
    <xf numFmtId="9" fontId="4" fillId="0" borderId="0" xfId="0" applyNumberFormat="1" applyFont="1" applyFill="1" applyBorder="1" applyProtection="1"/>
    <xf numFmtId="0" fontId="14" fillId="0" borderId="0" xfId="0" applyFont="1" applyFill="1"/>
    <xf numFmtId="9" fontId="4" fillId="0" borderId="1" xfId="0" applyNumberFormat="1" applyFont="1" applyFill="1" applyBorder="1" applyProtection="1"/>
    <xf numFmtId="0" fontId="14" fillId="0" borderId="0" xfId="0" applyFont="1" applyFill="1" applyProtection="1"/>
    <xf numFmtId="0" fontId="57" fillId="0" borderId="0" xfId="0" applyFont="1" applyFill="1" applyBorder="1" applyAlignment="1" applyProtection="1">
      <alignment horizontal="center" vertical="distributed"/>
    </xf>
    <xf numFmtId="0" fontId="57" fillId="0" borderId="0" xfId="0" applyFont="1" applyFill="1" applyAlignment="1" applyProtection="1">
      <alignment horizontal="center" vertical="distributed"/>
    </xf>
    <xf numFmtId="0" fontId="57" fillId="0" borderId="1" xfId="0" applyFont="1" applyFill="1" applyBorder="1" applyAlignment="1" applyProtection="1">
      <alignment horizontal="center" vertical="distributed"/>
    </xf>
    <xf numFmtId="0" fontId="92" fillId="0" borderId="0" xfId="0" applyFont="1" applyFill="1" applyAlignment="1" applyProtection="1">
      <alignment horizontal="center" vertical="distributed"/>
    </xf>
    <xf numFmtId="0" fontId="111" fillId="0" borderId="0" xfId="0" applyFont="1" applyFill="1" applyAlignment="1">
      <alignment horizontal="center" vertical="distributed"/>
    </xf>
    <xf numFmtId="0" fontId="111" fillId="0" borderId="0" xfId="0" applyFont="1" applyFill="1" applyAlignment="1" applyProtection="1">
      <alignment horizontal="center" vertical="distributed"/>
    </xf>
    <xf numFmtId="0" fontId="9" fillId="0" borderId="0" xfId="0" applyFont="1" applyFill="1" applyBorder="1"/>
    <xf numFmtId="0" fontId="4" fillId="0" borderId="0" xfId="0" applyFont="1" applyFill="1" applyBorder="1"/>
    <xf numFmtId="0" fontId="57" fillId="0" borderId="0" xfId="0" applyFont="1" applyFill="1" applyBorder="1" applyAlignment="1" applyProtection="1">
      <alignment horizontal="left" vertical="distributed"/>
    </xf>
    <xf numFmtId="0" fontId="57" fillId="0" borderId="1" xfId="0" applyFont="1" applyFill="1" applyBorder="1" applyAlignment="1" applyProtection="1">
      <alignment horizontal="left" vertical="distributed"/>
    </xf>
    <xf numFmtId="3" fontId="9" fillId="0" borderId="0" xfId="0" applyNumberFormat="1" applyFont="1" applyFill="1" applyBorder="1" applyProtection="1"/>
    <xf numFmtId="0" fontId="107" fillId="0" borderId="0" xfId="0" applyFont="1" applyFill="1" applyAlignment="1" applyProtection="1">
      <alignment horizontal="left" vertical="distributed"/>
    </xf>
    <xf numFmtId="0" fontId="57" fillId="0" borderId="0" xfId="0" applyFont="1" applyFill="1" applyBorder="1" applyAlignment="1" applyProtection="1">
      <alignment vertical="distributed"/>
    </xf>
    <xf numFmtId="0" fontId="4" fillId="0" borderId="0" xfId="0" applyFont="1" applyFill="1" applyBorder="1" applyAlignment="1" applyProtection="1">
      <alignment horizontal="left" vertical="distributed"/>
    </xf>
    <xf numFmtId="0" fontId="23" fillId="0" borderId="0" xfId="0" applyFont="1" applyFill="1" applyBorder="1" applyAlignment="1" applyProtection="1">
      <alignment horizontal="center" vertical="distributed"/>
    </xf>
    <xf numFmtId="0" fontId="23" fillId="0" borderId="2" xfId="0" applyFont="1" applyFill="1" applyBorder="1" applyAlignment="1" applyProtection="1">
      <alignment horizontal="left" vertical="distributed"/>
    </xf>
    <xf numFmtId="3" fontId="13" fillId="0" borderId="2" xfId="0" applyNumberFormat="1" applyFont="1" applyFill="1" applyBorder="1" applyAlignment="1">
      <alignment horizontal="left" vertical="distributed"/>
    </xf>
    <xf numFmtId="3" fontId="13" fillId="0" borderId="1" xfId="0" applyNumberFormat="1" applyFont="1" applyFill="1" applyBorder="1" applyAlignment="1">
      <alignment horizontal="left" vertical="distributed"/>
    </xf>
    <xf numFmtId="0" fontId="12" fillId="0" borderId="0" xfId="0" applyFont="1" applyFill="1" applyAlignment="1" applyProtection="1">
      <alignment horizontal="left" vertical="distributed"/>
    </xf>
    <xf numFmtId="0" fontId="9" fillId="0" borderId="3" xfId="0" applyFont="1" applyFill="1" applyBorder="1" applyAlignment="1">
      <alignment horizontal="left" vertical="distributed"/>
    </xf>
    <xf numFmtId="3" fontId="9" fillId="0" borderId="3" xfId="0" applyNumberFormat="1" applyFont="1" applyFill="1" applyBorder="1" applyAlignment="1">
      <alignment horizontal="left" vertical="distributed"/>
    </xf>
    <xf numFmtId="3" fontId="13" fillId="0" borderId="3" xfId="0" applyNumberFormat="1" applyFont="1" applyFill="1" applyBorder="1" applyAlignment="1">
      <alignment horizontal="left" vertical="distributed"/>
    </xf>
    <xf numFmtId="3" fontId="9" fillId="0" borderId="3" xfId="0" applyNumberFormat="1" applyFont="1" applyFill="1" applyBorder="1" applyAlignment="1" applyProtection="1">
      <alignment horizontal="left" vertical="distributed"/>
    </xf>
    <xf numFmtId="0" fontId="0" fillId="0" borderId="0" xfId="0" applyFont="1" applyFill="1" applyAlignment="1">
      <alignment vertical="distributed"/>
    </xf>
    <xf numFmtId="0" fontId="13" fillId="0" borderId="4" xfId="0" applyFont="1" applyFill="1" applyBorder="1" applyAlignment="1">
      <alignment horizontal="center" vertical="distributed"/>
    </xf>
    <xf numFmtId="0" fontId="31" fillId="0" borderId="0" xfId="0" applyFont="1" applyFill="1" applyAlignment="1">
      <alignment vertical="distributed"/>
    </xf>
    <xf numFmtId="0" fontId="0" fillId="0" borderId="0" xfId="0" applyFill="1" applyAlignment="1">
      <alignment vertical="distributed"/>
    </xf>
    <xf numFmtId="3" fontId="35" fillId="0" borderId="0" xfId="0" applyNumberFormat="1" applyFont="1" applyFill="1" applyAlignment="1">
      <alignment horizontal="left" vertical="distributed"/>
    </xf>
    <xf numFmtId="3" fontId="5" fillId="0" borderId="0" xfId="0" applyNumberFormat="1" applyFont="1" applyFill="1" applyBorder="1" applyAlignment="1">
      <alignment horizontal="center" vertical="distributed"/>
    </xf>
    <xf numFmtId="3" fontId="60" fillId="0" borderId="0" xfId="0" applyNumberFormat="1" applyFont="1" applyFill="1" applyBorder="1" applyAlignment="1">
      <alignment horizontal="left" vertical="distributed"/>
    </xf>
    <xf numFmtId="0" fontId="0" fillId="0" borderId="0" xfId="0" applyAlignment="1">
      <alignment vertical="distributed"/>
    </xf>
    <xf numFmtId="0" fontId="9" fillId="0" borderId="0" xfId="0" applyFont="1" applyBorder="1" applyAlignment="1">
      <alignment vertical="distributed"/>
    </xf>
    <xf numFmtId="0" fontId="57" fillId="0" borderId="19" xfId="0" applyFont="1" applyFill="1" applyBorder="1" applyAlignment="1" applyProtection="1">
      <alignment horizontal="left" vertical="distributed"/>
    </xf>
    <xf numFmtId="0" fontId="9" fillId="0" borderId="21" xfId="0" applyFont="1" applyBorder="1" applyAlignment="1">
      <alignment vertical="distributed"/>
    </xf>
    <xf numFmtId="9" fontId="13" fillId="0" borderId="0" xfId="0" applyNumberFormat="1" applyFont="1" applyBorder="1" applyAlignment="1">
      <alignment horizontal="center"/>
    </xf>
    <xf numFmtId="0" fontId="4" fillId="0" borderId="16" xfId="0" applyFont="1" applyBorder="1" applyAlignment="1">
      <alignment vertical="distributed"/>
    </xf>
    <xf numFmtId="0" fontId="5" fillId="0" borderId="19" xfId="0" applyFont="1" applyBorder="1" applyAlignment="1">
      <alignment vertical="distributed"/>
    </xf>
    <xf numFmtId="0" fontId="6" fillId="0" borderId="0" xfId="0" applyFont="1" applyFill="1" applyAlignment="1">
      <alignment horizontal="center" wrapText="1"/>
    </xf>
    <xf numFmtId="0" fontId="6" fillId="0" borderId="0" xfId="0" applyFont="1" applyFill="1" applyBorder="1" applyAlignment="1">
      <alignment horizontal="center" wrapText="1"/>
    </xf>
    <xf numFmtId="0" fontId="4" fillId="0" borderId="17" xfId="0" applyFont="1" applyBorder="1" applyAlignment="1">
      <alignment horizontal="center"/>
    </xf>
    <xf numFmtId="0" fontId="9" fillId="0" borderId="6" xfId="0" applyFont="1" applyBorder="1" applyAlignment="1">
      <alignment horizontal="center"/>
    </xf>
    <xf numFmtId="9" fontId="9" fillId="0" borderId="0" xfId="0" applyNumberFormat="1" applyFont="1" applyBorder="1" applyAlignment="1">
      <alignment horizontal="center"/>
    </xf>
    <xf numFmtId="0" fontId="9" fillId="0" borderId="17" xfId="0" applyFont="1" applyBorder="1" applyAlignment="1">
      <alignment horizontal="center"/>
    </xf>
    <xf numFmtId="0" fontId="31" fillId="0" borderId="18" xfId="0" applyFont="1" applyBorder="1" applyAlignment="1">
      <alignment horizontal="right"/>
    </xf>
    <xf numFmtId="0" fontId="31" fillId="0" borderId="20" xfId="0" applyFont="1" applyBorder="1" applyAlignment="1">
      <alignment horizontal="right"/>
    </xf>
    <xf numFmtId="0" fontId="31" fillId="0" borderId="22" xfId="0" applyFont="1" applyBorder="1" applyAlignment="1">
      <alignment horizontal="right"/>
    </xf>
    <xf numFmtId="0" fontId="6" fillId="0" borderId="0" xfId="0" applyFont="1" applyFill="1" applyBorder="1" applyAlignment="1">
      <alignment horizontal="right"/>
    </xf>
    <xf numFmtId="0" fontId="6" fillId="0" borderId="6" xfId="0" applyFont="1" applyFill="1" applyBorder="1" applyAlignment="1">
      <alignment horizontal="center" wrapText="1"/>
    </xf>
    <xf numFmtId="3" fontId="53" fillId="0" borderId="3" xfId="1" applyNumberFormat="1" applyFont="1" applyFill="1" applyBorder="1" applyAlignment="1">
      <alignment horizontal="center" vertical="distributed"/>
    </xf>
    <xf numFmtId="3" fontId="9" fillId="0" borderId="1" xfId="0" applyNumberFormat="1" applyFont="1" applyFill="1" applyBorder="1" applyAlignment="1">
      <alignment horizontal="center"/>
    </xf>
    <xf numFmtId="49" fontId="71" fillId="0" borderId="0" xfId="0" applyNumberFormat="1" applyFont="1" applyFill="1" applyAlignment="1">
      <alignment horizontal="left"/>
    </xf>
    <xf numFmtId="0" fontId="71" fillId="0" borderId="0" xfId="0" applyFont="1" applyFill="1" applyAlignment="1">
      <alignment horizontal="left"/>
    </xf>
    <xf numFmtId="0" fontId="71" fillId="0" borderId="0" xfId="0" applyFont="1" applyFill="1" applyAlignment="1">
      <alignment vertical="center"/>
    </xf>
    <xf numFmtId="0" fontId="71" fillId="0" borderId="0" xfId="1" applyFont="1" applyFill="1"/>
    <xf numFmtId="0" fontId="51" fillId="0" borderId="0" xfId="1" applyFill="1"/>
    <xf numFmtId="0" fontId="43" fillId="5" borderId="3" xfId="0" applyFont="1" applyFill="1" applyBorder="1" applyAlignment="1">
      <alignment vertical="center" wrapText="1"/>
    </xf>
    <xf numFmtId="0" fontId="43" fillId="0" borderId="3" xfId="1" applyFont="1" applyFill="1" applyBorder="1" applyAlignment="1">
      <alignment horizontal="right" vertical="distributed"/>
    </xf>
    <xf numFmtId="3" fontId="39" fillId="0" borderId="3" xfId="0" applyNumberFormat="1" applyFont="1" applyFill="1" applyBorder="1" applyAlignment="1">
      <alignment horizontal="center"/>
    </xf>
    <xf numFmtId="3" fontId="77" fillId="0" borderId="0" xfId="0" applyNumberFormat="1" applyFont="1" applyFill="1" applyBorder="1" applyAlignment="1">
      <alignment horizontal="center" vertical="center"/>
    </xf>
    <xf numFmtId="3" fontId="116" fillId="0" borderId="0" xfId="0" applyNumberFormat="1" applyFont="1" applyFill="1" applyBorder="1" applyAlignment="1">
      <alignment horizontal="center" vertical="center"/>
    </xf>
    <xf numFmtId="0" fontId="77" fillId="0" borderId="3" xfId="0" applyFont="1" applyFill="1" applyBorder="1" applyAlignment="1">
      <alignment horizontal="right" vertical="center"/>
    </xf>
    <xf numFmtId="3" fontId="39" fillId="3" borderId="3" xfId="0" applyNumberFormat="1" applyFont="1" applyFill="1" applyBorder="1" applyAlignment="1">
      <alignment horizontal="center"/>
    </xf>
    <xf numFmtId="3" fontId="77" fillId="0" borderId="10" xfId="0" applyNumberFormat="1" applyFont="1" applyFill="1" applyBorder="1" applyAlignment="1">
      <alignment horizontal="center" vertical="center"/>
    </xf>
    <xf numFmtId="49" fontId="43" fillId="0" borderId="3" xfId="0" applyNumberFormat="1" applyFont="1" applyFill="1" applyBorder="1" applyAlignment="1">
      <alignment horizontal="right" vertical="center"/>
    </xf>
    <xf numFmtId="3" fontId="117" fillId="5" borderId="3" xfId="0" applyNumberFormat="1" applyFont="1" applyFill="1" applyBorder="1" applyAlignment="1" applyProtection="1">
      <alignment horizontal="left" vertical="distributed"/>
    </xf>
    <xf numFmtId="3" fontId="119" fillId="5" borderId="0" xfId="0" applyNumberFormat="1" applyFont="1" applyFill="1" applyAlignment="1">
      <alignment horizontal="center" vertical="center"/>
    </xf>
    <xf numFmtId="3" fontId="119" fillId="5" borderId="0" xfId="0" applyNumberFormat="1" applyFont="1" applyFill="1" applyBorder="1" applyAlignment="1">
      <alignment horizontal="center" vertical="center"/>
    </xf>
    <xf numFmtId="3" fontId="118" fillId="3" borderId="3" xfId="0" applyNumberFormat="1" applyFont="1" applyFill="1" applyBorder="1" applyAlignment="1">
      <alignment horizontal="center"/>
    </xf>
    <xf numFmtId="0" fontId="4" fillId="0" borderId="2" xfId="0" applyFont="1" applyBorder="1" applyAlignment="1">
      <alignment vertical="distributed"/>
    </xf>
    <xf numFmtId="0" fontId="4" fillId="0" borderId="2" xfId="0" applyFont="1" applyBorder="1" applyAlignment="1">
      <alignment vertical="distributed" wrapText="1"/>
    </xf>
    <xf numFmtId="0" fontId="5" fillId="0" borderId="0" xfId="0" applyFont="1" applyAlignment="1">
      <alignment horizontal="left" wrapText="1"/>
    </xf>
    <xf numFmtId="0" fontId="5" fillId="0" borderId="0" xfId="0" applyFont="1" applyFill="1" applyBorder="1" applyAlignment="1" applyProtection="1">
      <alignment vertical="distributed"/>
    </xf>
    <xf numFmtId="0" fontId="112" fillId="0" borderId="0" xfId="0" applyFont="1" applyBorder="1" applyAlignment="1" applyProtection="1">
      <alignment horizontal="center"/>
    </xf>
    <xf numFmtId="0" fontId="28" fillId="0" borderId="0" xfId="0" applyFont="1" applyBorder="1" applyAlignment="1" applyProtection="1">
      <alignment horizontal="center"/>
    </xf>
    <xf numFmtId="0" fontId="5" fillId="0" borderId="0" xfId="0" applyFont="1" applyFill="1"/>
    <xf numFmtId="0" fontId="4" fillId="0" borderId="0" xfId="0" applyFont="1" applyFill="1" applyAlignment="1">
      <alignment horizontal="right"/>
    </xf>
    <xf numFmtId="0" fontId="6" fillId="0" borderId="0" xfId="0" applyFont="1" applyFill="1" applyAlignment="1">
      <alignment horizontal="right"/>
    </xf>
    <xf numFmtId="0" fontId="6" fillId="0" borderId="0" xfId="0" applyFont="1" applyFill="1" applyBorder="1" applyAlignment="1">
      <alignment vertical="distributed"/>
    </xf>
    <xf numFmtId="0" fontId="4" fillId="0" borderId="0" xfId="0" applyFont="1" applyFill="1" applyBorder="1" applyAlignment="1">
      <alignment horizontal="right"/>
    </xf>
    <xf numFmtId="0" fontId="6" fillId="0" borderId="0" xfId="0" applyFont="1" applyFill="1" applyBorder="1" applyAlignment="1">
      <alignment vertical="distributed" wrapText="1"/>
    </xf>
    <xf numFmtId="0" fontId="9" fillId="0" borderId="0" xfId="0" applyFont="1" applyFill="1" applyBorder="1" applyAlignment="1" applyProtection="1">
      <alignment vertical="distributed"/>
    </xf>
    <xf numFmtId="3" fontId="9" fillId="0" borderId="0" xfId="0" applyNumberFormat="1" applyFont="1" applyFill="1" applyBorder="1" applyProtection="1">
      <protection locked="0"/>
    </xf>
    <xf numFmtId="3" fontId="23" fillId="0" borderId="0" xfId="0" applyNumberFormat="1" applyFont="1" applyAlignment="1">
      <alignment horizontal="center" vertical="center"/>
    </xf>
    <xf numFmtId="3" fontId="30" fillId="0" borderId="0" xfId="0" applyNumberFormat="1" applyFont="1" applyAlignment="1">
      <alignment horizontal="center" vertical="center"/>
    </xf>
    <xf numFmtId="3" fontId="30" fillId="0" borderId="0" xfId="0" applyNumberFormat="1" applyFont="1" applyBorder="1" applyAlignment="1">
      <alignment horizontal="center" vertical="center"/>
    </xf>
    <xf numFmtId="3" fontId="118" fillId="5" borderId="0" xfId="0" applyNumberFormat="1" applyFont="1" applyFill="1" applyAlignment="1">
      <alignment horizontal="center" vertical="center"/>
    </xf>
    <xf numFmtId="0" fontId="31" fillId="0" borderId="0" xfId="0" applyFont="1" applyFill="1" applyBorder="1" applyAlignment="1" applyProtection="1">
      <alignment vertical="distributed"/>
    </xf>
    <xf numFmtId="0" fontId="9" fillId="0" borderId="0" xfId="0" applyFont="1" applyAlignment="1" applyProtection="1">
      <alignment vertical="distributed"/>
    </xf>
    <xf numFmtId="3" fontId="9" fillId="0" borderId="0" xfId="0" applyNumberFormat="1" applyFont="1" applyProtection="1"/>
    <xf numFmtId="0" fontId="4" fillId="0" borderId="0" xfId="0" applyFont="1" applyAlignment="1">
      <alignment horizontal="justify" vertical="distributed"/>
    </xf>
    <xf numFmtId="0" fontId="4" fillId="0" borderId="19" xfId="0" applyFont="1" applyBorder="1" applyAlignment="1">
      <alignment vertical="distributed"/>
    </xf>
    <xf numFmtId="49" fontId="4" fillId="0" borderId="19" xfId="0" applyNumberFormat="1" applyFont="1" applyFill="1" applyBorder="1" applyAlignment="1" applyProtection="1"/>
    <xf numFmtId="49" fontId="5" fillId="0" borderId="19" xfId="0" applyNumberFormat="1" applyFont="1" applyFill="1" applyBorder="1" applyAlignment="1" applyProtection="1"/>
    <xf numFmtId="49" fontId="4" fillId="0" borderId="21" xfId="0" applyNumberFormat="1" applyFont="1" applyFill="1" applyBorder="1" applyAlignment="1" applyProtection="1"/>
    <xf numFmtId="0" fontId="9" fillId="0" borderId="3" xfId="0" applyFont="1" applyBorder="1" applyAlignment="1" applyProtection="1">
      <alignment vertical="distributed"/>
    </xf>
    <xf numFmtId="3" fontId="13" fillId="0" borderId="3" xfId="0" applyNumberFormat="1" applyFont="1" applyFill="1" applyBorder="1" applyAlignment="1" applyProtection="1">
      <alignment horizontal="center"/>
      <protection locked="0"/>
    </xf>
    <xf numFmtId="3" fontId="13" fillId="0" borderId="22" xfId="0" applyNumberFormat="1" applyFont="1" applyFill="1" applyBorder="1" applyProtection="1"/>
    <xf numFmtId="3" fontId="4" fillId="0" borderId="0" xfId="0" applyNumberFormat="1" applyFont="1" applyFill="1" applyAlignment="1" applyProtection="1">
      <alignment horizontal="center"/>
    </xf>
    <xf numFmtId="3" fontId="4" fillId="0" borderId="0" xfId="0" applyNumberFormat="1" applyFont="1" applyFill="1" applyBorder="1" applyAlignment="1" applyProtection="1">
      <alignment horizontal="center"/>
    </xf>
    <xf numFmtId="3" fontId="9" fillId="0" borderId="3" xfId="0" applyNumberFormat="1" applyFont="1" applyFill="1" applyBorder="1" applyAlignment="1" applyProtection="1">
      <alignment horizontal="center"/>
      <protection locked="0"/>
    </xf>
    <xf numFmtId="3" fontId="9" fillId="0" borderId="3" xfId="0" applyNumberFormat="1" applyFont="1" applyBorder="1" applyAlignment="1" applyProtection="1">
      <alignment horizontal="center"/>
    </xf>
    <xf numFmtId="3" fontId="4" fillId="0" borderId="0" xfId="0" applyNumberFormat="1" applyFont="1" applyAlignment="1" applyProtection="1">
      <alignment horizontal="center"/>
    </xf>
    <xf numFmtId="3" fontId="9" fillId="0" borderId="0" xfId="0" applyNumberFormat="1" applyFont="1" applyAlignment="1" applyProtection="1">
      <alignment horizontal="center"/>
    </xf>
    <xf numFmtId="0" fontId="5" fillId="0" borderId="3" xfId="0" applyFont="1" applyFill="1" applyBorder="1" applyAlignment="1" applyProtection="1">
      <alignment vertical="distributed"/>
    </xf>
    <xf numFmtId="0" fontId="13" fillId="0" borderId="3" xfId="0" applyFont="1" applyFill="1" applyBorder="1" applyAlignment="1">
      <alignment horizontal="left" vertical="distributed"/>
    </xf>
    <xf numFmtId="3" fontId="117" fillId="0" borderId="3" xfId="0" applyNumberFormat="1" applyFont="1" applyFill="1" applyBorder="1" applyAlignment="1" applyProtection="1">
      <alignment horizontal="left" vertical="distributed"/>
    </xf>
    <xf numFmtId="3" fontId="118" fillId="0" borderId="3" xfId="0" applyNumberFormat="1" applyFont="1" applyFill="1" applyBorder="1" applyAlignment="1">
      <alignment horizontal="center"/>
    </xf>
    <xf numFmtId="3" fontId="21" fillId="0" borderId="3" xfId="0" applyNumberFormat="1" applyFont="1" applyFill="1" applyBorder="1" applyAlignment="1">
      <alignment horizontal="left" vertical="distributed"/>
    </xf>
    <xf numFmtId="3" fontId="21" fillId="3" borderId="3" xfId="0" applyNumberFormat="1" applyFont="1" applyFill="1" applyBorder="1" applyAlignment="1">
      <alignment horizontal="center"/>
    </xf>
    <xf numFmtId="0" fontId="96" fillId="0" borderId="0" xfId="0" applyFont="1" applyAlignment="1">
      <alignment horizontal="center" vertical="center"/>
    </xf>
    <xf numFmtId="3" fontId="13" fillId="0" borderId="15" xfId="0" applyNumberFormat="1" applyFont="1" applyFill="1" applyBorder="1" applyAlignment="1">
      <alignment horizontal="center"/>
    </xf>
    <xf numFmtId="0" fontId="52" fillId="5" borderId="0" xfId="0" applyFont="1" applyFill="1" applyBorder="1" applyAlignment="1">
      <alignment vertical="center" wrapText="1"/>
    </xf>
    <xf numFmtId="3" fontId="9" fillId="3" borderId="15" xfId="0" applyNumberFormat="1" applyFont="1" applyFill="1" applyBorder="1" applyAlignment="1">
      <alignment horizontal="center"/>
    </xf>
    <xf numFmtId="3" fontId="5" fillId="0" borderId="12" xfId="0" applyNumberFormat="1" applyFont="1" applyFill="1" applyBorder="1" applyAlignment="1">
      <alignment horizontal="left" vertical="distributed"/>
    </xf>
    <xf numFmtId="3" fontId="5" fillId="0" borderId="12" xfId="0" applyNumberFormat="1" applyFont="1" applyFill="1" applyBorder="1" applyAlignment="1">
      <alignment horizontal="center"/>
    </xf>
    <xf numFmtId="3" fontId="35" fillId="0" borderId="0" xfId="0" applyNumberFormat="1" applyFont="1" applyAlignment="1">
      <alignment horizontal="center" vertical="center"/>
    </xf>
    <xf numFmtId="3" fontId="37" fillId="0" borderId="0" xfId="0" applyNumberFormat="1" applyFont="1" applyAlignment="1">
      <alignment horizontal="center" vertical="center"/>
    </xf>
    <xf numFmtId="3" fontId="37" fillId="0" borderId="0" xfId="0" applyNumberFormat="1" applyFont="1" applyBorder="1" applyAlignment="1">
      <alignment horizontal="center" vertical="center"/>
    </xf>
    <xf numFmtId="3" fontId="5" fillId="0" borderId="3" xfId="0" applyNumberFormat="1" applyFont="1" applyFill="1" applyBorder="1" applyAlignment="1">
      <alignment horizontal="left" vertical="distributed"/>
    </xf>
    <xf numFmtId="49" fontId="57" fillId="0" borderId="3" xfId="1" applyNumberFormat="1" applyFont="1" applyFill="1" applyBorder="1" applyAlignment="1">
      <alignment horizontal="right" vertical="distributed"/>
    </xf>
    <xf numFmtId="0" fontId="35" fillId="0" borderId="3" xfId="1" applyFont="1" applyFill="1" applyBorder="1" applyAlignment="1">
      <alignment vertical="distributed"/>
    </xf>
    <xf numFmtId="3" fontId="35" fillId="0" borderId="3" xfId="1" applyNumberFormat="1" applyFont="1" applyFill="1" applyBorder="1" applyAlignment="1">
      <alignment horizontal="center" vertical="distributed"/>
    </xf>
    <xf numFmtId="0" fontId="35" fillId="0" borderId="0" xfId="1" applyFont="1"/>
    <xf numFmtId="0" fontId="123" fillId="0" borderId="0" xfId="1" applyFont="1"/>
    <xf numFmtId="49" fontId="43" fillId="0" borderId="12" xfId="1" applyNumberFormat="1" applyFont="1" applyFill="1" applyBorder="1" applyAlignment="1">
      <alignment horizontal="right" vertical="distributed"/>
    </xf>
    <xf numFmtId="0" fontId="43" fillId="0" borderId="12" xfId="1" applyFont="1" applyFill="1" applyBorder="1" applyAlignment="1">
      <alignment vertical="distributed" wrapText="1"/>
    </xf>
    <xf numFmtId="0" fontId="43" fillId="0" borderId="12" xfId="1" applyFont="1" applyFill="1" applyBorder="1" applyAlignment="1">
      <alignment vertical="distributed"/>
    </xf>
    <xf numFmtId="3" fontId="43" fillId="3" borderId="12" xfId="1" applyNumberFormat="1" applyFont="1" applyFill="1" applyBorder="1" applyAlignment="1">
      <alignment horizontal="center" vertical="distributed"/>
    </xf>
    <xf numFmtId="3" fontId="30" fillId="0" borderId="12" xfId="1" applyNumberFormat="1" applyFont="1" applyFill="1" applyBorder="1" applyAlignment="1">
      <alignment horizontal="center" vertical="distributed"/>
    </xf>
    <xf numFmtId="49" fontId="43" fillId="0" borderId="15" xfId="1" applyNumberFormat="1" applyFont="1" applyFill="1" applyBorder="1" applyAlignment="1">
      <alignment horizontal="right" vertical="distributed"/>
    </xf>
    <xf numFmtId="0" fontId="43" fillId="0" borderId="15" xfId="1" applyFont="1" applyFill="1" applyBorder="1" applyAlignment="1">
      <alignment vertical="distributed" wrapText="1"/>
    </xf>
    <xf numFmtId="0" fontId="43" fillId="0" borderId="15" xfId="1" applyFont="1" applyFill="1" applyBorder="1" applyAlignment="1">
      <alignment vertical="distributed"/>
    </xf>
    <xf numFmtId="3" fontId="30" fillId="0" borderId="15" xfId="1" applyNumberFormat="1" applyFont="1" applyFill="1" applyBorder="1" applyAlignment="1">
      <alignment horizontal="center" vertical="distributed"/>
    </xf>
    <xf numFmtId="3" fontId="43" fillId="0" borderId="15" xfId="1" applyNumberFormat="1" applyFont="1" applyFill="1" applyBorder="1" applyAlignment="1">
      <alignment horizontal="center" vertical="distributed"/>
    </xf>
    <xf numFmtId="3" fontId="9" fillId="0" borderId="0" xfId="0" applyNumberFormat="1" applyFont="1" applyFill="1" applyBorder="1" applyAlignment="1">
      <alignment horizontal="left"/>
    </xf>
    <xf numFmtId="0" fontId="4" fillId="0" borderId="2" xfId="0" applyFont="1" applyFill="1" applyBorder="1" applyAlignment="1">
      <alignment vertical="distributed" wrapText="1"/>
    </xf>
    <xf numFmtId="0" fontId="4" fillId="0" borderId="1" xfId="0" applyFont="1" applyBorder="1" applyAlignment="1">
      <alignment vertical="distributed"/>
    </xf>
    <xf numFmtId="0" fontId="4" fillId="0" borderId="23" xfId="0" applyFont="1" applyFill="1" applyBorder="1" applyAlignment="1">
      <alignment vertical="distributed" wrapText="1"/>
    </xf>
    <xf numFmtId="0" fontId="84" fillId="0" borderId="2" xfId="5" applyFont="1" applyBorder="1" applyAlignment="1" applyProtection="1">
      <alignment vertical="distributed"/>
    </xf>
    <xf numFmtId="0" fontId="126" fillId="0" borderId="0" xfId="0" applyFont="1" applyAlignment="1">
      <alignment horizontal="left" vertical="center" indent="4"/>
    </xf>
    <xf numFmtId="0" fontId="9" fillId="0" borderId="0" xfId="0" applyFont="1" applyFill="1" applyAlignment="1">
      <alignment vertical="distributed"/>
    </xf>
    <xf numFmtId="0" fontId="4" fillId="0" borderId="0" xfId="0" applyFont="1" applyFill="1" applyAlignment="1">
      <alignment vertical="distributed"/>
    </xf>
    <xf numFmtId="0" fontId="6" fillId="0" borderId="0" xfId="0" applyFont="1" applyFill="1" applyAlignment="1">
      <alignment horizontal="left" vertical="distributed" wrapText="1"/>
    </xf>
    <xf numFmtId="0" fontId="4" fillId="0" borderId="17" xfId="0" applyFont="1" applyBorder="1" applyAlignment="1">
      <alignment vertical="distributed"/>
    </xf>
    <xf numFmtId="0" fontId="9" fillId="0" borderId="6" xfId="0" applyFont="1" applyBorder="1" applyAlignment="1">
      <alignment vertical="distributed"/>
    </xf>
    <xf numFmtId="3" fontId="9" fillId="0" borderId="3" xfId="0" applyNumberFormat="1" applyFont="1" applyFill="1" applyBorder="1" applyAlignment="1">
      <alignment horizontal="center"/>
    </xf>
    <xf numFmtId="0" fontId="35" fillId="0" borderId="2" xfId="0" applyFont="1" applyFill="1" applyBorder="1" applyAlignment="1" applyProtection="1">
      <alignment horizontal="left" vertical="distributed"/>
    </xf>
    <xf numFmtId="3" fontId="57" fillId="0" borderId="0" xfId="0" applyNumberFormat="1" applyFont="1" applyAlignment="1">
      <alignment horizontal="center" vertical="center"/>
    </xf>
    <xf numFmtId="3" fontId="129" fillId="0" borderId="0" xfId="0" applyNumberFormat="1" applyFont="1" applyAlignment="1">
      <alignment horizontal="center" vertical="center"/>
    </xf>
    <xf numFmtId="3" fontId="129" fillId="0" borderId="0" xfId="0" applyNumberFormat="1" applyFont="1" applyBorder="1" applyAlignment="1">
      <alignment horizontal="center" vertical="center"/>
    </xf>
    <xf numFmtId="3" fontId="117" fillId="5" borderId="3" xfId="0" applyNumberFormat="1" applyFont="1" applyFill="1" applyBorder="1" applyAlignment="1">
      <alignment horizontal="center"/>
    </xf>
    <xf numFmtId="3" fontId="117" fillId="0" borderId="3" xfId="0" applyNumberFormat="1" applyFont="1" applyFill="1" applyBorder="1" applyAlignment="1">
      <alignment horizontal="center"/>
    </xf>
    <xf numFmtId="3" fontId="117" fillId="5" borderId="0" xfId="0" applyNumberFormat="1" applyFont="1" applyFill="1" applyAlignment="1">
      <alignment horizontal="center" vertical="center"/>
    </xf>
    <xf numFmtId="3" fontId="130" fillId="5" borderId="0" xfId="0" applyNumberFormat="1" applyFont="1" applyFill="1" applyAlignment="1">
      <alignment horizontal="center" vertical="center"/>
    </xf>
    <xf numFmtId="3" fontId="130" fillId="5" borderId="0" xfId="0" applyNumberFormat="1" applyFont="1" applyFill="1" applyBorder="1" applyAlignment="1">
      <alignment horizontal="center" vertical="center"/>
    </xf>
    <xf numFmtId="0" fontId="13" fillId="0" borderId="0" xfId="0" applyFont="1" applyAlignment="1" applyProtection="1">
      <alignment vertical="distributed"/>
    </xf>
    <xf numFmtId="3" fontId="13" fillId="0" borderId="0" xfId="0" applyNumberFormat="1" applyFont="1" applyAlignment="1" applyProtection="1">
      <alignment horizontal="center"/>
    </xf>
    <xf numFmtId="0" fontId="13" fillId="0" borderId="0" xfId="0" applyFont="1"/>
    <xf numFmtId="0" fontId="13" fillId="0" borderId="3" xfId="0" applyFont="1" applyBorder="1" applyAlignment="1" applyProtection="1">
      <alignment vertical="distributed"/>
    </xf>
    <xf numFmtId="3" fontId="13" fillId="0" borderId="3" xfId="0" applyNumberFormat="1" applyFont="1" applyBorder="1" applyAlignment="1" applyProtection="1">
      <alignment horizontal="center"/>
    </xf>
    <xf numFmtId="3" fontId="9" fillId="0" borderId="15" xfId="0" applyNumberFormat="1" applyFont="1" applyBorder="1" applyAlignment="1" applyProtection="1">
      <alignment horizontal="center"/>
    </xf>
    <xf numFmtId="0" fontId="13" fillId="0" borderId="3" xfId="0" applyFont="1" applyBorder="1" applyAlignment="1" applyProtection="1">
      <alignment horizontal="left" vertical="distributed"/>
    </xf>
    <xf numFmtId="0" fontId="96" fillId="0" borderId="0" xfId="0" applyFont="1" applyBorder="1" applyAlignment="1">
      <alignment horizontal="center" vertical="center"/>
    </xf>
    <xf numFmtId="3" fontId="21" fillId="0" borderId="3" xfId="0" applyNumberFormat="1" applyFont="1" applyFill="1" applyBorder="1" applyAlignment="1">
      <alignment horizontal="center"/>
    </xf>
    <xf numFmtId="3" fontId="21" fillId="0" borderId="0" xfId="0" applyNumberFormat="1" applyFont="1" applyFill="1" applyAlignment="1" applyProtection="1">
      <alignment horizontal="center"/>
    </xf>
    <xf numFmtId="3" fontId="12" fillId="0" borderId="0" xfId="0" applyNumberFormat="1" applyFont="1" applyFill="1" applyAlignment="1" applyProtection="1">
      <alignment horizontal="center" vertical="center"/>
    </xf>
    <xf numFmtId="3" fontId="26" fillId="0" borderId="2" xfId="0" applyNumberFormat="1" applyFont="1" applyFill="1" applyBorder="1" applyAlignment="1" applyProtection="1">
      <alignment horizontal="center" vertical="center" wrapText="1"/>
    </xf>
    <xf numFmtId="3" fontId="31" fillId="0" borderId="3" xfId="0" applyNumberFormat="1" applyFont="1" applyFill="1" applyBorder="1" applyAlignment="1">
      <alignment horizontal="center"/>
    </xf>
    <xf numFmtId="3" fontId="52" fillId="5" borderId="3" xfId="0" applyNumberFormat="1" applyFont="1" applyFill="1" applyBorder="1" applyAlignment="1">
      <alignment horizontal="center" vertical="center" wrapText="1"/>
    </xf>
    <xf numFmtId="3" fontId="52" fillId="3" borderId="3" xfId="0" applyNumberFormat="1" applyFont="1" applyFill="1" applyBorder="1" applyAlignment="1">
      <alignment horizontal="center" vertical="center" wrapText="1"/>
    </xf>
    <xf numFmtId="3" fontId="9" fillId="0" borderId="0" xfId="0" applyNumberFormat="1" applyFont="1" applyFill="1" applyBorder="1" applyAlignment="1" applyProtection="1">
      <alignment horizontal="center"/>
    </xf>
    <xf numFmtId="3" fontId="21" fillId="0" borderId="0" xfId="0" applyNumberFormat="1" applyFont="1" applyFill="1" applyBorder="1" applyAlignment="1" applyProtection="1">
      <alignment horizontal="center"/>
    </xf>
    <xf numFmtId="3" fontId="35" fillId="0" borderId="2" xfId="0" applyNumberFormat="1" applyFont="1" applyFill="1" applyBorder="1" applyAlignment="1" applyProtection="1">
      <alignment horizontal="center" vertical="distributed"/>
    </xf>
    <xf numFmtId="3" fontId="30" fillId="0" borderId="3" xfId="0" applyNumberFormat="1" applyFont="1" applyFill="1" applyBorder="1" applyAlignment="1" applyProtection="1">
      <alignment horizontal="center" vertical="distributed"/>
    </xf>
    <xf numFmtId="3" fontId="13" fillId="0" borderId="0" xfId="0" applyNumberFormat="1" applyFont="1" applyFill="1" applyBorder="1" applyAlignment="1" applyProtection="1">
      <alignment horizontal="center"/>
    </xf>
    <xf numFmtId="3" fontId="21" fillId="0" borderId="0" xfId="0" applyNumberFormat="1" applyFont="1" applyAlignment="1" applyProtection="1">
      <alignment horizontal="center"/>
    </xf>
    <xf numFmtId="3" fontId="20" fillId="0" borderId="0" xfId="0" applyNumberFormat="1" applyFont="1" applyAlignment="1" applyProtection="1">
      <alignment horizontal="center"/>
    </xf>
    <xf numFmtId="3" fontId="9" fillId="3" borderId="3" xfId="0" applyNumberFormat="1" applyFont="1" applyFill="1" applyBorder="1" applyAlignment="1" applyProtection="1">
      <alignment horizontal="center"/>
    </xf>
    <xf numFmtId="3" fontId="23" fillId="0" borderId="0" xfId="0" applyNumberFormat="1" applyFont="1" applyFill="1" applyBorder="1" applyAlignment="1" applyProtection="1">
      <alignment horizontal="center" vertical="center" wrapText="1"/>
    </xf>
    <xf numFmtId="3" fontId="28" fillId="0" borderId="0" xfId="0" applyNumberFormat="1" applyFont="1" applyFill="1" applyBorder="1" applyAlignment="1" applyProtection="1">
      <alignment horizontal="center" vertical="center" wrapText="1"/>
    </xf>
    <xf numFmtId="3" fontId="112" fillId="0" borderId="0" xfId="0" applyNumberFormat="1" applyFont="1" applyFill="1" applyAlignment="1" applyProtection="1">
      <alignment horizontal="center"/>
    </xf>
    <xf numFmtId="3" fontId="23" fillId="0" borderId="2" xfId="0" applyNumberFormat="1" applyFont="1" applyFill="1" applyBorder="1" applyAlignment="1" applyProtection="1">
      <alignment horizontal="center" vertical="center" wrapText="1"/>
    </xf>
    <xf numFmtId="3" fontId="26" fillId="0" borderId="3" xfId="0" applyNumberFormat="1" applyFont="1" applyFill="1" applyBorder="1" applyAlignment="1" applyProtection="1">
      <alignment horizontal="center" vertical="center" wrapText="1"/>
    </xf>
    <xf numFmtId="3" fontId="20" fillId="0" borderId="0" xfId="0" applyNumberFormat="1" applyFont="1" applyFill="1" applyBorder="1" applyAlignment="1" applyProtection="1">
      <alignment horizontal="center"/>
    </xf>
    <xf numFmtId="3" fontId="9" fillId="0" borderId="0" xfId="0" applyNumberFormat="1" applyFont="1" applyFill="1" applyBorder="1" applyAlignment="1" applyProtection="1">
      <alignment vertical="distributed"/>
    </xf>
    <xf numFmtId="3" fontId="0" fillId="0" borderId="0" xfId="0" applyNumberFormat="1" applyFill="1" applyBorder="1"/>
    <xf numFmtId="3" fontId="4" fillId="0" borderId="0" xfId="0" applyNumberFormat="1" applyFont="1" applyAlignment="1">
      <alignment vertical="distributed"/>
    </xf>
    <xf numFmtId="3" fontId="4" fillId="0" borderId="0" xfId="0" applyNumberFormat="1" applyFont="1" applyAlignment="1">
      <alignment horizontal="left" vertical="distributed"/>
    </xf>
    <xf numFmtId="3" fontId="9" fillId="3" borderId="18" xfId="0" applyNumberFormat="1" applyFont="1" applyFill="1" applyBorder="1" applyProtection="1"/>
    <xf numFmtId="3" fontId="9" fillId="3" borderId="0" xfId="0" applyNumberFormat="1" applyFont="1" applyFill="1" applyBorder="1" applyProtection="1"/>
    <xf numFmtId="3" fontId="9" fillId="0" borderId="20" xfId="0" applyNumberFormat="1" applyFont="1" applyFill="1" applyBorder="1" applyProtection="1"/>
    <xf numFmtId="3" fontId="9" fillId="3" borderId="20" xfId="0" applyNumberFormat="1" applyFont="1" applyFill="1" applyBorder="1" applyProtection="1"/>
    <xf numFmtId="3" fontId="9" fillId="0" borderId="0" xfId="0" applyNumberFormat="1" applyFont="1"/>
    <xf numFmtId="10" fontId="9" fillId="0" borderId="0" xfId="0" applyNumberFormat="1" applyFont="1" applyFill="1" applyBorder="1" applyAlignment="1">
      <alignment horizontal="center"/>
    </xf>
    <xf numFmtId="3" fontId="71" fillId="0" borderId="3" xfId="1" applyNumberFormat="1" applyFont="1" applyFill="1" applyBorder="1" applyAlignment="1">
      <alignment horizontal="center" vertical="distributed"/>
    </xf>
    <xf numFmtId="3" fontId="9" fillId="0" borderId="3" xfId="0" applyNumberFormat="1" applyFont="1" applyFill="1" applyBorder="1" applyAlignment="1">
      <alignment horizontal="center"/>
    </xf>
    <xf numFmtId="9" fontId="9" fillId="0" borderId="20" xfId="0" applyNumberFormat="1" applyFont="1" applyFill="1" applyBorder="1" applyProtection="1"/>
    <xf numFmtId="3" fontId="9" fillId="0" borderId="1" xfId="0" applyNumberFormat="1" applyFont="1" applyFill="1" applyBorder="1" applyAlignment="1">
      <alignment horizontal="center"/>
    </xf>
    <xf numFmtId="0" fontId="131" fillId="0" borderId="0" xfId="0" applyFont="1" applyFill="1"/>
    <xf numFmtId="0" fontId="132" fillId="0" borderId="0" xfId="0" applyFont="1" applyAlignment="1">
      <alignment horizontal="right"/>
    </xf>
    <xf numFmtId="0" fontId="13" fillId="0" borderId="3" xfId="0" applyFont="1" applyFill="1" applyBorder="1" applyAlignment="1">
      <alignment horizontal="right"/>
    </xf>
    <xf numFmtId="3" fontId="5" fillId="0" borderId="0" xfId="0" applyNumberFormat="1" applyFont="1" applyFill="1" applyBorder="1" applyAlignment="1" applyProtection="1">
      <alignment horizontal="center"/>
    </xf>
    <xf numFmtId="0" fontId="8" fillId="0" borderId="0" xfId="0" applyFont="1" applyFill="1" applyBorder="1"/>
    <xf numFmtId="0" fontId="13" fillId="0" borderId="0" xfId="0" applyFont="1" applyFill="1" applyBorder="1" applyAlignment="1">
      <alignment horizontal="right"/>
    </xf>
    <xf numFmtId="0" fontId="63" fillId="0" borderId="3" xfId="0" applyFont="1" applyBorder="1" applyProtection="1"/>
    <xf numFmtId="0" fontId="6" fillId="3" borderId="3" xfId="0" applyNumberFormat="1" applyFont="1" applyFill="1" applyBorder="1" applyAlignment="1" applyProtection="1">
      <alignment horizontal="right"/>
      <protection locked="0"/>
    </xf>
    <xf numFmtId="0" fontId="64" fillId="0" borderId="3" xfId="0" applyFont="1" applyFill="1" applyBorder="1" applyAlignment="1">
      <alignment vertical="distributed" wrapText="1"/>
    </xf>
    <xf numFmtId="0" fontId="5" fillId="0" borderId="3" xfId="0" applyFont="1" applyBorder="1" applyAlignment="1" applyProtection="1">
      <alignment vertical="distributed"/>
    </xf>
    <xf numFmtId="3" fontId="4" fillId="0" borderId="3" xfId="0" applyNumberFormat="1" applyFont="1" applyBorder="1" applyAlignment="1" applyProtection="1">
      <alignment vertical="distributed"/>
    </xf>
    <xf numFmtId="3" fontId="4" fillId="3" borderId="3" xfId="0" applyNumberFormat="1" applyFont="1" applyFill="1" applyBorder="1" applyAlignment="1" applyProtection="1">
      <alignment horizontal="right"/>
      <protection locked="0"/>
    </xf>
    <xf numFmtId="3" fontId="9" fillId="0" borderId="3" xfId="0" applyNumberFormat="1" applyFont="1" applyBorder="1" applyAlignment="1" applyProtection="1">
      <alignment vertical="distributed"/>
    </xf>
    <xf numFmtId="3" fontId="9" fillId="3" borderId="3" xfId="0" applyNumberFormat="1" applyFont="1" applyFill="1" applyBorder="1" applyAlignment="1" applyProtection="1">
      <alignment horizontal="right"/>
      <protection locked="0"/>
    </xf>
    <xf numFmtId="3" fontId="5" fillId="0" borderId="3" xfId="0" applyNumberFormat="1" applyFont="1" applyBorder="1" applyAlignment="1" applyProtection="1">
      <alignment vertical="distributed"/>
    </xf>
    <xf numFmtId="3" fontId="5" fillId="0" borderId="3" xfId="0" applyNumberFormat="1" applyFont="1" applyFill="1" applyBorder="1" applyAlignment="1" applyProtection="1">
      <alignment horizontal="right"/>
    </xf>
    <xf numFmtId="3" fontId="4" fillId="3" borderId="3" xfId="0" applyNumberFormat="1" applyFont="1" applyFill="1" applyBorder="1" applyAlignment="1" applyProtection="1">
      <alignment horizontal="right"/>
    </xf>
    <xf numFmtId="3" fontId="4" fillId="0" borderId="3" xfId="0" applyNumberFormat="1" applyFont="1" applyFill="1" applyBorder="1" applyAlignment="1" applyProtection="1">
      <alignment horizontal="right"/>
      <protection locked="0"/>
    </xf>
    <xf numFmtId="0" fontId="9" fillId="0" borderId="3" xfId="0" applyFont="1" applyFill="1" applyBorder="1" applyAlignment="1">
      <alignment vertical="distributed" wrapText="1"/>
    </xf>
    <xf numFmtId="0" fontId="10" fillId="0" borderId="3" xfId="0" applyFont="1" applyFill="1" applyBorder="1" applyAlignment="1">
      <alignment vertical="distributed" wrapText="1"/>
    </xf>
    <xf numFmtId="3" fontId="44" fillId="0" borderId="3" xfId="0" applyNumberFormat="1" applyFont="1" applyBorder="1" applyAlignment="1" applyProtection="1">
      <alignment vertical="distributed"/>
    </xf>
    <xf numFmtId="3" fontId="44" fillId="0" borderId="3" xfId="0" applyNumberFormat="1" applyFont="1" applyFill="1" applyBorder="1" applyAlignment="1" applyProtection="1">
      <alignment horizontal="right"/>
    </xf>
    <xf numFmtId="3" fontId="4" fillId="0" borderId="3" xfId="0" applyNumberFormat="1" applyFont="1" applyFill="1" applyBorder="1" applyAlignment="1" applyProtection="1">
      <alignment horizontal="right"/>
    </xf>
    <xf numFmtId="0" fontId="66" fillId="0" borderId="3" xfId="0" applyFont="1" applyFill="1" applyBorder="1" applyAlignment="1">
      <alignment vertical="distributed" wrapText="1"/>
    </xf>
    <xf numFmtId="3" fontId="10" fillId="3" borderId="3" xfId="0" applyNumberFormat="1" applyFont="1" applyFill="1" applyBorder="1" applyAlignment="1" applyProtection="1">
      <alignment horizontal="right"/>
      <protection locked="0"/>
    </xf>
    <xf numFmtId="3" fontId="5" fillId="0" borderId="3" xfId="0" applyNumberFormat="1" applyFont="1" applyFill="1" applyBorder="1" applyAlignment="1" applyProtection="1">
      <alignment horizontal="right"/>
      <protection locked="0"/>
    </xf>
    <xf numFmtId="3" fontId="124" fillId="3" borderId="3" xfId="0" applyNumberFormat="1" applyFont="1" applyFill="1" applyBorder="1" applyAlignment="1" applyProtection="1">
      <alignment horizontal="right"/>
      <protection locked="0"/>
    </xf>
    <xf numFmtId="3" fontId="125" fillId="3" borderId="3" xfId="0" applyNumberFormat="1" applyFont="1" applyFill="1" applyBorder="1" applyAlignment="1" applyProtection="1">
      <alignment horizontal="right"/>
      <protection locked="0"/>
    </xf>
    <xf numFmtId="3" fontId="5" fillId="3" borderId="3" xfId="0" applyNumberFormat="1" applyFont="1" applyFill="1" applyBorder="1" applyAlignment="1" applyProtection="1">
      <alignment horizontal="right"/>
    </xf>
    <xf numFmtId="3" fontId="5" fillId="3" borderId="3" xfId="0" applyNumberFormat="1" applyFont="1" applyFill="1" applyBorder="1" applyProtection="1"/>
    <xf numFmtId="4" fontId="4" fillId="3" borderId="3" xfId="0" applyNumberFormat="1" applyFont="1" applyFill="1" applyBorder="1" applyAlignment="1" applyProtection="1">
      <alignment horizontal="right"/>
    </xf>
    <xf numFmtId="0" fontId="9" fillId="3" borderId="3" xfId="0" applyFont="1" applyFill="1" applyBorder="1"/>
    <xf numFmtId="3" fontId="9" fillId="3" borderId="3" xfId="0" applyNumberFormat="1" applyFont="1" applyFill="1" applyBorder="1"/>
    <xf numFmtId="0" fontId="64" fillId="0" borderId="3" xfId="0" applyFont="1" applyFill="1" applyBorder="1" applyAlignment="1">
      <alignment horizontal="left" vertical="distributed" wrapText="1"/>
    </xf>
    <xf numFmtId="3" fontId="5" fillId="3" borderId="3" xfId="0" applyNumberFormat="1" applyFont="1" applyFill="1" applyBorder="1" applyAlignment="1" applyProtection="1">
      <alignment horizontal="right"/>
      <protection locked="0"/>
    </xf>
    <xf numFmtId="0" fontId="68" fillId="0" borderId="3" xfId="0" applyFont="1" applyFill="1" applyBorder="1" applyAlignment="1">
      <alignment vertical="distributed" wrapText="1"/>
    </xf>
    <xf numFmtId="3" fontId="5" fillId="0" borderId="3" xfId="0" applyNumberFormat="1" applyFont="1" applyFill="1" applyBorder="1" applyProtection="1"/>
    <xf numFmtId="3" fontId="44" fillId="0" borderId="25" xfId="0" applyNumberFormat="1" applyFont="1" applyBorder="1" applyAlignment="1" applyProtection="1">
      <alignment vertical="distributed"/>
    </xf>
    <xf numFmtId="3" fontId="44" fillId="0" borderId="25" xfId="0" applyNumberFormat="1" applyFont="1" applyFill="1" applyBorder="1" applyAlignment="1" applyProtection="1">
      <alignment horizontal="right"/>
    </xf>
    <xf numFmtId="0" fontId="16" fillId="0" borderId="24" xfId="0" applyFont="1" applyBorder="1" applyProtection="1"/>
    <xf numFmtId="3" fontId="6" fillId="0" borderId="3" xfId="0" applyNumberFormat="1" applyFont="1" applyFill="1" applyBorder="1" applyAlignment="1" applyProtection="1">
      <alignment horizontal="right"/>
    </xf>
    <xf numFmtId="0" fontId="70" fillId="0" borderId="3" xfId="0" applyFont="1" applyFill="1" applyBorder="1" applyAlignment="1">
      <alignment vertical="distributed" wrapText="1"/>
    </xf>
    <xf numFmtId="3" fontId="4" fillId="3" borderId="3" xfId="0" applyNumberFormat="1" applyFont="1" applyFill="1" applyBorder="1" applyProtection="1">
      <protection locked="0"/>
    </xf>
    <xf numFmtId="0" fontId="70" fillId="0" borderId="3" xfId="0" applyFont="1" applyFill="1" applyBorder="1" applyAlignment="1">
      <alignment horizontal="left" vertical="distributed" wrapText="1"/>
    </xf>
    <xf numFmtId="0" fontId="4" fillId="0" borderId="3" xfId="0" applyFont="1" applyBorder="1" applyAlignment="1" applyProtection="1">
      <alignment vertical="distributed"/>
    </xf>
    <xf numFmtId="3" fontId="4" fillId="0" borderId="3" xfId="0" applyNumberFormat="1" applyFont="1" applyFill="1" applyBorder="1" applyProtection="1"/>
    <xf numFmtId="3" fontId="5" fillId="3" borderId="3" xfId="0" applyNumberFormat="1" applyFont="1" applyFill="1" applyBorder="1" applyProtection="1">
      <protection locked="0"/>
    </xf>
    <xf numFmtId="0" fontId="57" fillId="0" borderId="3" xfId="0" applyFont="1" applyFill="1" applyBorder="1" applyAlignment="1" applyProtection="1">
      <alignment horizontal="left" vertical="distributed"/>
    </xf>
    <xf numFmtId="3" fontId="57" fillId="3" borderId="3" xfId="0" applyNumberFormat="1" applyFont="1" applyFill="1" applyBorder="1" applyAlignment="1" applyProtection="1">
      <alignment horizontal="right" vertical="distributed"/>
    </xf>
    <xf numFmtId="0" fontId="35" fillId="0" borderId="3" xfId="0" applyFont="1" applyFill="1" applyBorder="1" applyAlignment="1" applyProtection="1">
      <alignment horizontal="left" vertical="distributed"/>
    </xf>
    <xf numFmtId="0" fontId="4" fillId="0" borderId="3" xfId="0" applyFont="1" applyFill="1" applyBorder="1" applyAlignment="1" applyProtection="1">
      <alignment horizontal="left" vertical="distributed"/>
    </xf>
    <xf numFmtId="0" fontId="9" fillId="0" borderId="3" xfId="0" applyFont="1" applyFill="1" applyBorder="1" applyAlignment="1" applyProtection="1">
      <alignment horizontal="right" vertical="distributed"/>
    </xf>
    <xf numFmtId="0" fontId="4" fillId="0" borderId="15" xfId="0" applyFont="1" applyBorder="1" applyAlignment="1" applyProtection="1">
      <alignment vertical="distributed"/>
    </xf>
    <xf numFmtId="3" fontId="4" fillId="0" borderId="15" xfId="0" applyNumberFormat="1" applyFont="1" applyFill="1" applyBorder="1" applyProtection="1"/>
    <xf numFmtId="0" fontId="4" fillId="0" borderId="23" xfId="0" applyFont="1" applyBorder="1" applyAlignment="1" applyProtection="1">
      <alignment vertical="distributed"/>
    </xf>
    <xf numFmtId="3" fontId="4" fillId="0" borderId="23" xfId="0" applyNumberFormat="1" applyFont="1" applyBorder="1" applyProtection="1"/>
    <xf numFmtId="0" fontId="9" fillId="0" borderId="3" xfId="0" applyFont="1" applyFill="1" applyBorder="1" applyProtection="1"/>
    <xf numFmtId="0" fontId="57" fillId="0" borderId="3" xfId="0" applyFont="1" applyFill="1" applyBorder="1" applyAlignment="1" applyProtection="1">
      <alignment horizontal="center" vertical="distributed"/>
    </xf>
    <xf numFmtId="0" fontId="4" fillId="0" borderId="3" xfId="0" applyFont="1" applyFill="1" applyBorder="1" applyAlignment="1" applyProtection="1">
      <alignment vertical="distributed"/>
    </xf>
    <xf numFmtId="0" fontId="4" fillId="0" borderId="3" xfId="0" applyFont="1" applyFill="1" applyBorder="1" applyProtection="1"/>
    <xf numFmtId="10" fontId="4" fillId="0" borderId="3" xfId="0" applyNumberFormat="1" applyFont="1" applyFill="1" applyBorder="1" applyProtection="1"/>
    <xf numFmtId="0" fontId="5" fillId="0" borderId="3" xfId="0" applyFont="1" applyFill="1" applyBorder="1"/>
    <xf numFmtId="3" fontId="6" fillId="0" borderId="3" xfId="0" applyNumberFormat="1" applyFont="1" applyFill="1" applyBorder="1" applyAlignment="1">
      <alignment horizontal="right"/>
    </xf>
    <xf numFmtId="0" fontId="4" fillId="0" borderId="3" xfId="0" applyFont="1" applyFill="1" applyBorder="1"/>
    <xf numFmtId="0" fontId="57" fillId="0" borderId="3" xfId="0" applyFont="1" applyFill="1" applyBorder="1" applyAlignment="1">
      <alignment horizontal="center" vertical="distributed"/>
    </xf>
    <xf numFmtId="3" fontId="4" fillId="0" borderId="3" xfId="0" applyNumberFormat="1" applyFont="1" applyFill="1" applyBorder="1"/>
    <xf numFmtId="0" fontId="35" fillId="0" borderId="3" xfId="0" applyFont="1" applyFill="1" applyBorder="1" applyAlignment="1">
      <alignment horizontal="center" vertical="distributed"/>
    </xf>
    <xf numFmtId="3" fontId="5" fillId="0" borderId="3" xfId="0" applyNumberFormat="1" applyFont="1" applyFill="1" applyBorder="1"/>
    <xf numFmtId="0" fontId="19" fillId="0" borderId="3" xfId="0" applyFont="1" applyFill="1" applyBorder="1" applyProtection="1"/>
    <xf numFmtId="0" fontId="0" fillId="0" borderId="3" xfId="0" applyFill="1" applyBorder="1" applyProtection="1"/>
    <xf numFmtId="9" fontId="4" fillId="0" borderId="3" xfId="0" applyNumberFormat="1" applyFont="1" applyFill="1" applyBorder="1" applyProtection="1"/>
    <xf numFmtId="0" fontId="14" fillId="0" borderId="3" xfId="0" applyFont="1" applyFill="1" applyBorder="1" applyProtection="1"/>
    <xf numFmtId="2" fontId="4" fillId="0" borderId="3" xfId="0" applyNumberFormat="1" applyFont="1" applyFill="1" applyBorder="1" applyProtection="1"/>
    <xf numFmtId="9" fontId="0" fillId="0" borderId="3" xfId="0" applyNumberFormat="1" applyFill="1" applyBorder="1" applyProtection="1"/>
    <xf numFmtId="0" fontId="5" fillId="0" borderId="3" xfId="0" applyFont="1" applyFill="1" applyBorder="1" applyProtection="1"/>
    <xf numFmtId="0" fontId="4" fillId="0" borderId="3" xfId="0" applyFont="1" applyFill="1" applyBorder="1" applyAlignment="1" applyProtection="1">
      <alignment horizontal="left"/>
    </xf>
    <xf numFmtId="0" fontId="4" fillId="0" borderId="3" xfId="0" applyFont="1" applyFill="1" applyBorder="1" applyAlignment="1" applyProtection="1">
      <alignment horizontal="center"/>
    </xf>
    <xf numFmtId="0" fontId="5" fillId="0" borderId="3" xfId="0" applyFont="1" applyFill="1" applyBorder="1" applyAlignment="1" applyProtection="1">
      <alignment horizontal="left"/>
    </xf>
    <xf numFmtId="0" fontId="30" fillId="0" borderId="3" xfId="0" applyFont="1" applyFill="1" applyBorder="1" applyAlignment="1" applyProtection="1">
      <alignment horizontal="center" vertical="distributed"/>
    </xf>
    <xf numFmtId="3" fontId="9" fillId="0" borderId="3" xfId="0" applyNumberFormat="1" applyFont="1" applyFill="1" applyBorder="1" applyProtection="1"/>
    <xf numFmtId="0" fontId="9" fillId="0" borderId="3" xfId="0" applyFont="1" applyFill="1" applyBorder="1" applyAlignment="1" applyProtection="1">
      <alignment horizontal="right"/>
    </xf>
    <xf numFmtId="0" fontId="120" fillId="0" borderId="2" xfId="0" applyFont="1" applyBorder="1" applyAlignment="1">
      <alignment vertical="distributed"/>
    </xf>
    <xf numFmtId="0" fontId="4" fillId="0" borderId="2" xfId="0" applyFont="1" applyFill="1" applyBorder="1" applyAlignment="1">
      <alignment horizontal="right"/>
    </xf>
    <xf numFmtId="0" fontId="4" fillId="4" borderId="2" xfId="0" applyFont="1" applyFill="1" applyBorder="1" applyAlignment="1">
      <alignment horizontal="right"/>
    </xf>
    <xf numFmtId="3" fontId="4" fillId="4" borderId="2" xfId="0" applyNumberFormat="1" applyFont="1" applyFill="1" applyBorder="1" applyAlignment="1">
      <alignment horizontal="right"/>
    </xf>
    <xf numFmtId="0" fontId="9" fillId="0" borderId="3" xfId="0" applyFont="1" applyBorder="1" applyAlignment="1">
      <alignment vertical="distributed"/>
    </xf>
    <xf numFmtId="0" fontId="13" fillId="0" borderId="3" xfId="0" applyFont="1" applyBorder="1" applyAlignment="1">
      <alignment horizontal="center"/>
    </xf>
    <xf numFmtId="0" fontId="13" fillId="0" borderId="3" xfId="0" applyFont="1" applyBorder="1" applyAlignment="1">
      <alignment horizontal="center" vertical="distributed"/>
    </xf>
    <xf numFmtId="0" fontId="31" fillId="0" borderId="3" xfId="0" applyFont="1" applyBorder="1" applyAlignment="1">
      <alignment horizontal="center"/>
    </xf>
    <xf numFmtId="2" fontId="13" fillId="0" borderId="3" xfId="0" applyNumberFormat="1" applyFont="1" applyBorder="1" applyAlignment="1">
      <alignment horizontal="center"/>
    </xf>
    <xf numFmtId="0" fontId="9" fillId="0" borderId="3" xfId="0" applyFont="1" applyFill="1" applyBorder="1" applyAlignment="1">
      <alignment horizontal="center"/>
    </xf>
    <xf numFmtId="9" fontId="13" fillId="0" borderId="3" xfId="0" applyNumberFormat="1" applyFont="1" applyBorder="1" applyAlignment="1">
      <alignment horizontal="center"/>
    </xf>
    <xf numFmtId="9" fontId="9" fillId="0" borderId="3" xfId="0" applyNumberFormat="1" applyFont="1" applyBorder="1" applyAlignment="1">
      <alignment horizontal="center"/>
    </xf>
    <xf numFmtId="0" fontId="5" fillId="0" borderId="3" xfId="0" applyFont="1" applyFill="1" applyBorder="1" applyAlignment="1" applyProtection="1">
      <alignment horizontal="left" vertical="distributed"/>
    </xf>
    <xf numFmtId="0" fontId="9" fillId="0" borderId="3" xfId="0" applyFont="1" applyBorder="1" applyAlignment="1">
      <alignment horizontal="center"/>
    </xf>
    <xf numFmtId="0" fontId="13" fillId="0" borderId="0" xfId="0" applyFont="1" applyFill="1" applyAlignment="1">
      <alignment vertical="distributed"/>
    </xf>
    <xf numFmtId="0" fontId="134" fillId="0" borderId="0" xfId="0" applyFont="1" applyAlignment="1">
      <alignment vertical="distributed"/>
    </xf>
    <xf numFmtId="0" fontId="134" fillId="0" borderId="26" xfId="0" applyFont="1" applyBorder="1" applyAlignment="1">
      <alignment vertical="distributed"/>
    </xf>
    <xf numFmtId="0" fontId="134" fillId="0" borderId="27" xfId="0" applyFont="1" applyBorder="1" applyAlignment="1">
      <alignment vertical="distributed"/>
    </xf>
    <xf numFmtId="0" fontId="134" fillId="0" borderId="28" xfId="0" applyFont="1" applyBorder="1" applyAlignment="1">
      <alignment vertical="distributed"/>
    </xf>
    <xf numFmtId="0" fontId="134" fillId="0" borderId="29" xfId="0" applyFont="1" applyBorder="1" applyAlignment="1">
      <alignment vertical="distributed"/>
    </xf>
    <xf numFmtId="0" fontId="134" fillId="0" borderId="30" xfId="0" applyFont="1" applyBorder="1" applyAlignment="1">
      <alignment vertical="distributed"/>
    </xf>
    <xf numFmtId="0" fontId="134" fillId="0" borderId="31" xfId="0" applyFont="1" applyBorder="1" applyAlignment="1">
      <alignment vertical="distributed"/>
    </xf>
    <xf numFmtId="0" fontId="133" fillId="0" borderId="0" xfId="0" applyFont="1" applyFill="1" applyBorder="1" applyProtection="1"/>
    <xf numFmtId="0" fontId="133" fillId="0" borderId="0" xfId="0" applyFont="1" applyFill="1" applyBorder="1"/>
    <xf numFmtId="0" fontId="57" fillId="0" borderId="3" xfId="0" applyFont="1" applyFill="1" applyBorder="1" applyAlignment="1" applyProtection="1">
      <alignment horizontal="left"/>
    </xf>
    <xf numFmtId="0" fontId="57" fillId="0" borderId="3" xfId="0" applyFont="1" applyFill="1" applyBorder="1" applyAlignment="1" applyProtection="1">
      <alignment horizontal="center"/>
    </xf>
    <xf numFmtId="9" fontId="57" fillId="0" borderId="3" xfId="0" applyNumberFormat="1" applyFont="1" applyFill="1" applyBorder="1" applyProtection="1"/>
    <xf numFmtId="0" fontId="52" fillId="0" borderId="15" xfId="0" applyFont="1" applyFill="1" applyBorder="1" applyAlignment="1">
      <alignment vertical="center" wrapText="1"/>
    </xf>
    <xf numFmtId="3" fontId="13" fillId="2" borderId="0" xfId="0" applyNumberFormat="1" applyFont="1" applyFill="1" applyBorder="1" applyAlignment="1" applyProtection="1">
      <alignment horizontal="center"/>
    </xf>
    <xf numFmtId="3" fontId="4" fillId="3" borderId="0" xfId="0" applyNumberFormat="1" applyFont="1" applyFill="1" applyBorder="1" applyProtection="1"/>
    <xf numFmtId="3" fontId="4" fillId="3" borderId="18" xfId="0" applyNumberFormat="1" applyFont="1" applyFill="1" applyBorder="1" applyProtection="1"/>
    <xf numFmtId="3" fontId="4" fillId="3" borderId="20" xfId="0" applyNumberFormat="1" applyFont="1" applyFill="1" applyBorder="1" applyProtection="1"/>
    <xf numFmtId="3" fontId="9" fillId="0" borderId="19" xfId="0" applyNumberFormat="1" applyFont="1" applyFill="1" applyBorder="1" applyProtection="1"/>
    <xf numFmtId="3" fontId="4" fillId="0" borderId="20" xfId="0" applyNumberFormat="1" applyFont="1" applyFill="1" applyBorder="1" applyProtection="1"/>
    <xf numFmtId="0" fontId="0" fillId="0" borderId="21" xfId="0" applyFill="1" applyBorder="1"/>
    <xf numFmtId="49" fontId="4" fillId="0" borderId="6" xfId="0" applyNumberFormat="1" applyFont="1" applyFill="1" applyBorder="1" applyAlignment="1" applyProtection="1"/>
    <xf numFmtId="3" fontId="13" fillId="0" borderId="6" xfId="0" applyNumberFormat="1" applyFont="1" applyFill="1" applyBorder="1" applyProtection="1"/>
    <xf numFmtId="3" fontId="8" fillId="0" borderId="22" xfId="0" applyNumberFormat="1" applyFont="1" applyFill="1" applyBorder="1"/>
    <xf numFmtId="3" fontId="13" fillId="0" borderId="3" xfId="0" applyNumberFormat="1" applyFont="1" applyFill="1" applyBorder="1" applyAlignment="1" applyProtection="1">
      <alignment horizontal="center"/>
    </xf>
    <xf numFmtId="3" fontId="53" fillId="0" borderId="3" xfId="1" applyNumberFormat="1" applyFont="1" applyFill="1" applyBorder="1" applyAlignment="1">
      <alignment horizontal="center" vertical="distributed"/>
    </xf>
    <xf numFmtId="3" fontId="9" fillId="0" borderId="3" xfId="0" applyNumberFormat="1" applyFont="1" applyFill="1" applyBorder="1" applyAlignment="1">
      <alignment horizontal="center"/>
    </xf>
    <xf numFmtId="0" fontId="7" fillId="0" borderId="0" xfId="0" applyFont="1" applyFill="1" applyAlignment="1">
      <alignment horizontal="left"/>
    </xf>
    <xf numFmtId="0" fontId="9" fillId="0" borderId="2" xfId="0" applyFont="1" applyFill="1" applyBorder="1" applyAlignment="1">
      <alignment horizontal="left"/>
    </xf>
    <xf numFmtId="0" fontId="9" fillId="0" borderId="0" xfId="0" applyFont="1" applyAlignment="1">
      <alignment horizontal="left" vertical="center" indent="4"/>
    </xf>
    <xf numFmtId="3" fontId="53" fillId="0" borderId="12" xfId="1" applyNumberFormat="1" applyFont="1" applyFill="1" applyBorder="1" applyAlignment="1">
      <alignment horizontal="center" vertical="distributed"/>
    </xf>
    <xf numFmtId="0" fontId="30" fillId="0" borderId="0" xfId="0" applyFont="1" applyFill="1" applyAlignment="1">
      <alignment horizontal="left" vertical="distributed"/>
    </xf>
    <xf numFmtId="0" fontId="98" fillId="0" borderId="3" xfId="1" applyFont="1" applyFill="1" applyBorder="1" applyAlignment="1">
      <alignment vertical="distributed" wrapText="1"/>
    </xf>
    <xf numFmtId="3" fontId="43" fillId="3" borderId="3" xfId="1" applyNumberFormat="1" applyFont="1" applyFill="1" applyBorder="1" applyAlignment="1" applyProtection="1">
      <alignment horizontal="center" vertical="distributed"/>
      <protection locked="0"/>
    </xf>
    <xf numFmtId="49" fontId="43" fillId="5" borderId="3" xfId="1" applyNumberFormat="1" applyFont="1" applyFill="1" applyBorder="1" applyAlignment="1">
      <alignment horizontal="right" vertical="distributed"/>
    </xf>
    <xf numFmtId="0" fontId="71" fillId="5" borderId="0" xfId="1" applyFont="1" applyFill="1"/>
    <xf numFmtId="0" fontId="51" fillId="5" borderId="0" xfId="1" applyFill="1"/>
    <xf numFmtId="0" fontId="104" fillId="0" borderId="0" xfId="0" applyFont="1" applyFill="1" applyAlignment="1">
      <alignment horizontal="left"/>
    </xf>
    <xf numFmtId="0" fontId="43" fillId="0" borderId="3" xfId="0" applyFont="1" applyFill="1" applyBorder="1" applyAlignment="1">
      <alignment horizontal="left" vertical="center"/>
    </xf>
    <xf numFmtId="0" fontId="53" fillId="0" borderId="3" xfId="0" applyFont="1" applyFill="1" applyBorder="1" applyAlignment="1">
      <alignment horizontal="left" vertical="center"/>
    </xf>
    <xf numFmtId="49" fontId="43" fillId="0" borderId="3" xfId="0" applyNumberFormat="1" applyFont="1" applyFill="1" applyBorder="1" applyAlignment="1">
      <alignment horizontal="left" vertical="center"/>
    </xf>
    <xf numFmtId="0" fontId="77" fillId="0" borderId="3" xfId="0" applyFont="1" applyFill="1" applyBorder="1" applyAlignment="1">
      <alignment horizontal="left" vertical="center"/>
    </xf>
    <xf numFmtId="0" fontId="43" fillId="0" borderId="0" xfId="0" applyFont="1" applyFill="1" applyBorder="1" applyAlignment="1">
      <alignment horizontal="left" vertical="center"/>
    </xf>
    <xf numFmtId="0" fontId="13" fillId="0" borderId="0" xfId="0" applyFont="1" applyFill="1" applyBorder="1" applyAlignment="1" applyProtection="1">
      <alignment horizontal="left" vertical="justify" wrapText="1"/>
    </xf>
    <xf numFmtId="0" fontId="35" fillId="0" borderId="0" xfId="0" applyFont="1" applyFill="1" applyBorder="1" applyAlignment="1">
      <alignment horizontal="left" vertical="center"/>
    </xf>
    <xf numFmtId="0" fontId="23" fillId="0" borderId="3" xfId="0" applyFont="1" applyBorder="1" applyAlignment="1">
      <alignment horizontal="left" vertical="center"/>
    </xf>
    <xf numFmtId="0" fontId="30" fillId="0" borderId="3" xfId="0" applyFont="1" applyBorder="1" applyAlignment="1">
      <alignment horizontal="left" vertical="center"/>
    </xf>
    <xf numFmtId="0" fontId="27" fillId="0" borderId="0" xfId="0" applyFont="1" applyAlignment="1">
      <alignment horizontal="left" vertical="center"/>
    </xf>
    <xf numFmtId="0" fontId="9" fillId="0" borderId="0" xfId="0" applyFont="1" applyAlignment="1">
      <alignment horizontal="left"/>
    </xf>
    <xf numFmtId="49" fontId="53" fillId="0" borderId="3" xfId="0" applyNumberFormat="1" applyFont="1" applyFill="1" applyBorder="1" applyAlignment="1">
      <alignment horizontal="left" vertical="center"/>
    </xf>
    <xf numFmtId="3" fontId="31" fillId="0" borderId="0" xfId="0" applyNumberFormat="1" applyFont="1" applyFill="1" applyBorder="1" applyAlignment="1">
      <alignment horizontal="center"/>
    </xf>
    <xf numFmtId="3" fontId="29" fillId="0" borderId="0" xfId="0" applyNumberFormat="1" applyFont="1" applyFill="1" applyBorder="1" applyAlignment="1">
      <alignment horizontal="center" vertical="distributed"/>
    </xf>
    <xf numFmtId="3" fontId="13" fillId="0" borderId="0" xfId="0" applyNumberFormat="1" applyFont="1" applyBorder="1" applyAlignment="1">
      <alignment horizontal="center"/>
    </xf>
    <xf numFmtId="3" fontId="31" fillId="0" borderId="0" xfId="0" applyNumberFormat="1" applyFont="1" applyFill="1" applyAlignment="1">
      <alignment horizontal="center"/>
    </xf>
    <xf numFmtId="49" fontId="43" fillId="3" borderId="3" xfId="0" applyNumberFormat="1" applyFont="1" applyFill="1" applyBorder="1" applyAlignment="1">
      <alignment horizontal="center" vertical="center"/>
    </xf>
    <xf numFmtId="3" fontId="41" fillId="0" borderId="0" xfId="0" applyNumberFormat="1" applyFont="1" applyFill="1" applyBorder="1" applyAlignment="1">
      <alignment horizontal="center"/>
    </xf>
    <xf numFmtId="3" fontId="135" fillId="0" borderId="0" xfId="0" applyNumberFormat="1" applyFont="1" applyFill="1" applyBorder="1" applyAlignment="1">
      <alignment horizontal="center" vertical="distributed"/>
    </xf>
    <xf numFmtId="3" fontId="30" fillId="0" borderId="3" xfId="0" applyNumberFormat="1" applyFont="1" applyFill="1" applyBorder="1" applyAlignment="1">
      <alignment horizontal="center" vertical="center"/>
    </xf>
    <xf numFmtId="3" fontId="71" fillId="0" borderId="3" xfId="0" applyNumberFormat="1" applyFont="1" applyFill="1" applyBorder="1" applyAlignment="1">
      <alignment horizontal="center" vertical="center"/>
    </xf>
    <xf numFmtId="3" fontId="9" fillId="0" borderId="0" xfId="0" applyNumberFormat="1" applyFont="1" applyFill="1" applyBorder="1" applyAlignment="1" applyProtection="1">
      <alignment horizontal="center" vertical="justify" wrapText="1"/>
    </xf>
    <xf numFmtId="3" fontId="57" fillId="3" borderId="3" xfId="0" applyNumberFormat="1" applyFont="1" applyFill="1" applyBorder="1" applyAlignment="1" applyProtection="1">
      <alignment horizontal="right"/>
    </xf>
    <xf numFmtId="4" fontId="90" fillId="0" borderId="0" xfId="0" applyNumberFormat="1" applyFont="1"/>
    <xf numFmtId="0" fontId="90" fillId="0" borderId="0" xfId="0" applyFont="1"/>
    <xf numFmtId="0" fontId="43" fillId="0" borderId="3" xfId="0" applyFont="1" applyFill="1" applyBorder="1" applyAlignment="1">
      <alignment vertical="center" wrapText="1"/>
    </xf>
    <xf numFmtId="3" fontId="23" fillId="0" borderId="15" xfId="0" applyNumberFormat="1" applyFont="1" applyFill="1" applyBorder="1" applyAlignment="1">
      <alignment horizontal="center"/>
    </xf>
    <xf numFmtId="3" fontId="30" fillId="3" borderId="15" xfId="0" applyNumberFormat="1" applyFont="1" applyFill="1" applyBorder="1" applyAlignment="1">
      <alignment horizontal="center"/>
    </xf>
    <xf numFmtId="0" fontId="43" fillId="0" borderId="15" xfId="0" applyFont="1" applyFill="1" applyBorder="1" applyAlignment="1">
      <alignment vertical="center" wrapText="1"/>
    </xf>
    <xf numFmtId="3" fontId="43" fillId="5" borderId="3" xfId="0" applyNumberFormat="1" applyFont="1" applyFill="1" applyBorder="1" applyAlignment="1">
      <alignment horizontal="center" vertical="center" wrapText="1"/>
    </xf>
    <xf numFmtId="3" fontId="43" fillId="3" borderId="3" xfId="0" applyNumberFormat="1" applyFont="1" applyFill="1" applyBorder="1" applyAlignment="1">
      <alignment horizontal="center" vertical="center" wrapText="1"/>
    </xf>
    <xf numFmtId="0" fontId="43" fillId="5" borderId="0" xfId="0" applyFont="1" applyFill="1" applyBorder="1" applyAlignment="1">
      <alignment vertical="center" wrapText="1"/>
    </xf>
    <xf numFmtId="0" fontId="43" fillId="5" borderId="15" xfId="0" applyFont="1" applyFill="1" applyBorder="1" applyAlignment="1">
      <alignment vertical="center" wrapText="1"/>
    </xf>
    <xf numFmtId="3" fontId="9" fillId="0" borderId="3" xfId="0" applyNumberFormat="1" applyFont="1" applyFill="1" applyBorder="1" applyAlignment="1">
      <alignment horizontal="center"/>
    </xf>
    <xf numFmtId="0" fontId="4" fillId="0" borderId="0" xfId="0" applyFont="1" applyAlignment="1">
      <alignment horizontal="left" vertical="distributed"/>
    </xf>
    <xf numFmtId="0" fontId="81" fillId="0" borderId="0" xfId="0" applyFont="1" applyAlignment="1">
      <alignment horizontal="left" vertical="distributed"/>
    </xf>
    <xf numFmtId="0" fontId="4" fillId="0" borderId="0" xfId="0" applyFont="1" applyAlignment="1">
      <alignment horizontal="left" wrapText="1"/>
    </xf>
    <xf numFmtId="3" fontId="5" fillId="0" borderId="4" xfId="0" applyNumberFormat="1" applyFont="1" applyBorder="1" applyAlignment="1" applyProtection="1">
      <alignment horizontal="left" vertical="distributed"/>
    </xf>
    <xf numFmtId="3" fontId="5" fillId="0" borderId="2" xfId="0" applyNumberFormat="1" applyFont="1" applyBorder="1" applyAlignment="1" applyProtection="1">
      <alignment horizontal="left" vertical="distributed"/>
    </xf>
    <xf numFmtId="3" fontId="5" fillId="0" borderId="5" xfId="0" applyNumberFormat="1" applyFont="1" applyBorder="1" applyAlignment="1" applyProtection="1">
      <alignment horizontal="left" vertical="distributed"/>
    </xf>
    <xf numFmtId="0" fontId="64" fillId="0" borderId="4" xfId="0" applyFont="1" applyFill="1" applyBorder="1" applyAlignment="1">
      <alignment horizontal="left" vertical="distributed" wrapText="1"/>
    </xf>
    <xf numFmtId="0" fontId="64" fillId="0" borderId="2" xfId="0" applyFont="1" applyFill="1" applyBorder="1" applyAlignment="1">
      <alignment horizontal="left" vertical="distributed" wrapText="1"/>
    </xf>
    <xf numFmtId="0" fontId="64" fillId="0" borderId="5" xfId="0" applyFont="1" applyFill="1" applyBorder="1" applyAlignment="1">
      <alignment horizontal="left" vertical="distributed" wrapText="1"/>
    </xf>
    <xf numFmtId="0" fontId="93" fillId="0" borderId="0" xfId="0" applyFont="1" applyFill="1" applyBorder="1" applyAlignment="1" applyProtection="1">
      <alignment horizontal="left" vertical="center" wrapText="1"/>
    </xf>
    <xf numFmtId="0" fontId="94" fillId="0" borderId="0" xfId="0" applyFont="1" applyFill="1" applyBorder="1" applyAlignment="1" applyProtection="1">
      <alignment horizontal="left"/>
    </xf>
    <xf numFmtId="0" fontId="30" fillId="0" borderId="0" xfId="0" applyFont="1" applyFill="1" applyBorder="1" applyAlignment="1" applyProtection="1">
      <alignment horizontal="left" vertical="distributed"/>
    </xf>
    <xf numFmtId="0" fontId="5" fillId="0" borderId="4" xfId="0" applyFont="1" applyBorder="1" applyAlignment="1" applyProtection="1">
      <alignment horizontal="left" vertical="distributed"/>
    </xf>
    <xf numFmtId="0" fontId="5" fillId="0" borderId="2" xfId="0" applyFont="1" applyBorder="1" applyAlignment="1" applyProtection="1">
      <alignment horizontal="left" vertical="distributed"/>
    </xf>
    <xf numFmtId="0" fontId="5" fillId="0" borderId="5" xfId="0" applyFont="1" applyBorder="1" applyAlignment="1" applyProtection="1">
      <alignment horizontal="left" vertical="distributed"/>
    </xf>
    <xf numFmtId="0" fontId="57" fillId="0" borderId="0" xfId="0" applyFont="1" applyFill="1" applyBorder="1" applyAlignment="1" applyProtection="1">
      <alignment horizontal="left" vertical="center" wrapText="1"/>
    </xf>
    <xf numFmtId="0" fontId="68" fillId="0" borderId="4" xfId="0" applyFont="1" applyFill="1" applyBorder="1" applyAlignment="1">
      <alignment horizontal="left" vertical="distributed" wrapText="1"/>
    </xf>
    <xf numFmtId="0" fontId="68" fillId="0" borderId="2" xfId="0" applyFont="1" applyFill="1" applyBorder="1" applyAlignment="1">
      <alignment horizontal="left" vertical="distributed" wrapText="1"/>
    </xf>
    <xf numFmtId="0" fontId="68" fillId="0" borderId="5" xfId="0" applyFont="1" applyFill="1" applyBorder="1" applyAlignment="1">
      <alignment horizontal="left" vertical="distributed" wrapText="1"/>
    </xf>
    <xf numFmtId="0" fontId="19" fillId="2" borderId="0" xfId="0" applyFont="1" applyFill="1" applyAlignment="1">
      <alignment horizontal="left"/>
    </xf>
    <xf numFmtId="0" fontId="7" fillId="2" borderId="0" xfId="0" applyFont="1" applyFill="1" applyAlignment="1">
      <alignment horizontal="left"/>
    </xf>
    <xf numFmtId="0" fontId="71" fillId="0" borderId="0" xfId="0" applyFont="1" applyFill="1" applyAlignment="1">
      <alignment horizontal="left" vertical="center" wrapText="1"/>
    </xf>
    <xf numFmtId="0" fontId="112" fillId="0" borderId="0" xfId="0" applyFont="1" applyFill="1" applyAlignment="1" applyProtection="1">
      <alignment horizontal="left" wrapText="1"/>
    </xf>
    <xf numFmtId="0" fontId="7" fillId="0" borderId="0" xfId="0" applyFont="1" applyFill="1" applyAlignment="1" applyProtection="1">
      <alignment horizontal="left"/>
    </xf>
    <xf numFmtId="0" fontId="19" fillId="0" borderId="0" xfId="0" applyFont="1" applyFill="1" applyAlignment="1">
      <alignment horizontal="left"/>
    </xf>
    <xf numFmtId="0" fontId="6" fillId="0" borderId="0" xfId="0" applyFont="1" applyFill="1" applyBorder="1" applyAlignment="1">
      <alignment horizontal="left" vertical="distributed"/>
    </xf>
    <xf numFmtId="0" fontId="53" fillId="0" borderId="3" xfId="1" applyFont="1" applyFill="1" applyBorder="1" applyAlignment="1">
      <alignment horizontal="left" vertical="distributed"/>
    </xf>
    <xf numFmtId="0" fontId="71" fillId="0" borderId="3" xfId="1" applyFont="1" applyFill="1" applyBorder="1" applyAlignment="1">
      <alignment horizontal="left" vertical="distributed"/>
    </xf>
    <xf numFmtId="0" fontId="59" fillId="0" borderId="0" xfId="1" applyFont="1" applyFill="1" applyAlignment="1">
      <alignment horizontal="left" vertical="distributed"/>
    </xf>
    <xf numFmtId="3" fontId="53" fillId="0" borderId="3" xfId="1" applyNumberFormat="1" applyFont="1" applyFill="1" applyBorder="1" applyAlignment="1">
      <alignment horizontal="center" vertical="distributed"/>
    </xf>
    <xf numFmtId="3" fontId="71" fillId="0" borderId="3" xfId="1" applyNumberFormat="1" applyFont="1" applyFill="1" applyBorder="1" applyAlignment="1">
      <alignment horizontal="center" vertical="distributed"/>
    </xf>
    <xf numFmtId="3" fontId="9" fillId="0" borderId="1" xfId="0" applyNumberFormat="1" applyFont="1" applyFill="1" applyBorder="1" applyAlignment="1">
      <alignment horizontal="center"/>
    </xf>
    <xf numFmtId="3" fontId="9" fillId="0" borderId="14" xfId="0" applyNumberFormat="1" applyFont="1" applyFill="1" applyBorder="1" applyAlignment="1">
      <alignment horizontal="center"/>
    </xf>
    <xf numFmtId="3" fontId="9" fillId="0" borderId="3" xfId="0" applyNumberFormat="1" applyFont="1" applyFill="1" applyBorder="1" applyAlignment="1">
      <alignment horizontal="center"/>
    </xf>
    <xf numFmtId="0" fontId="53" fillId="0" borderId="4" xfId="0" applyFont="1" applyFill="1" applyBorder="1" applyAlignment="1">
      <alignment horizontal="left" vertical="center"/>
    </xf>
    <xf numFmtId="0" fontId="53" fillId="0" borderId="2" xfId="0" applyFont="1" applyFill="1" applyBorder="1" applyAlignment="1">
      <alignment horizontal="left" vertical="center"/>
    </xf>
    <xf numFmtId="0" fontId="53" fillId="0" borderId="5" xfId="0" applyFont="1" applyFill="1" applyBorder="1" applyAlignment="1">
      <alignment horizontal="left" vertical="center"/>
    </xf>
    <xf numFmtId="49" fontId="53" fillId="0" borderId="4" xfId="0" applyNumberFormat="1" applyFont="1" applyFill="1" applyBorder="1" applyAlignment="1">
      <alignment horizontal="left" vertical="center"/>
    </xf>
    <xf numFmtId="49" fontId="53" fillId="0" borderId="2" xfId="0" applyNumberFormat="1" applyFont="1" applyFill="1" applyBorder="1" applyAlignment="1">
      <alignment horizontal="left" vertical="center"/>
    </xf>
    <xf numFmtId="49" fontId="53" fillId="0" borderId="5" xfId="0" applyNumberFormat="1" applyFont="1" applyFill="1" applyBorder="1" applyAlignment="1">
      <alignment horizontal="left" vertical="center"/>
    </xf>
    <xf numFmtId="3" fontId="13" fillId="0" borderId="4" xfId="0" applyNumberFormat="1" applyFont="1" applyFill="1" applyBorder="1" applyAlignment="1">
      <alignment horizontal="left"/>
    </xf>
    <xf numFmtId="3" fontId="13" fillId="0" borderId="2" xfId="0" applyNumberFormat="1" applyFont="1" applyFill="1" applyBorder="1" applyAlignment="1">
      <alignment horizontal="left"/>
    </xf>
    <xf numFmtId="3" fontId="13" fillId="0" borderId="5" xfId="0" applyNumberFormat="1" applyFont="1" applyFill="1" applyBorder="1" applyAlignment="1">
      <alignment horizontal="left"/>
    </xf>
    <xf numFmtId="0" fontId="30" fillId="0" borderId="0" xfId="0" applyFont="1" applyFill="1" applyAlignment="1">
      <alignment horizontal="left" vertical="distributed"/>
    </xf>
    <xf numFmtId="0" fontId="7" fillId="0" borderId="0" xfId="0" applyFont="1" applyFill="1" applyAlignment="1">
      <alignment horizontal="left"/>
    </xf>
    <xf numFmtId="0" fontId="64" fillId="0" borderId="4" xfId="6" applyFont="1" applyFill="1" applyBorder="1" applyAlignment="1">
      <alignment horizontal="left"/>
    </xf>
    <xf numFmtId="0" fontId="64" fillId="0" borderId="2" xfId="6" applyFont="1" applyFill="1" applyBorder="1" applyAlignment="1">
      <alignment horizontal="left"/>
    </xf>
    <xf numFmtId="0" fontId="64" fillId="0" borderId="5" xfId="6" applyFont="1" applyFill="1" applyBorder="1" applyAlignment="1">
      <alignment horizontal="left"/>
    </xf>
    <xf numFmtId="3" fontId="13" fillId="0" borderId="3" xfId="6" applyNumberFormat="1" applyFont="1" applyFill="1" applyBorder="1" applyAlignment="1" applyProtection="1">
      <alignment horizontal="right" wrapText="1"/>
    </xf>
    <xf numFmtId="3" fontId="39" fillId="0" borderId="3" xfId="6" applyNumberFormat="1" applyFont="1" applyFill="1" applyBorder="1" applyAlignment="1" applyProtection="1">
      <alignment horizontal="right" wrapText="1"/>
    </xf>
    <xf numFmtId="3" fontId="13" fillId="0" borderId="3" xfId="6" quotePrefix="1" applyNumberFormat="1" applyFont="1" applyFill="1" applyBorder="1" applyAlignment="1" applyProtection="1">
      <alignment horizontal="center" vertical="center" wrapText="1"/>
    </xf>
    <xf numFmtId="3" fontId="13" fillId="0" borderId="3" xfId="6" applyNumberFormat="1" applyFont="1" applyFill="1" applyBorder="1" applyAlignment="1" applyProtection="1">
      <alignment horizontal="center" vertical="center" wrapText="1"/>
    </xf>
    <xf numFmtId="0" fontId="20" fillId="0" borderId="15" xfId="6" applyFont="1" applyFill="1" applyBorder="1" applyAlignment="1" applyProtection="1">
      <alignment horizontal="right" vertical="center" wrapText="1"/>
    </xf>
    <xf numFmtId="0" fontId="21" fillId="0" borderId="11" xfId="6" applyFont="1" applyBorder="1" applyAlignment="1">
      <alignment horizontal="right"/>
    </xf>
    <xf numFmtId="0" fontId="21" fillId="0" borderId="12" xfId="6" applyFont="1" applyBorder="1" applyAlignment="1">
      <alignment horizontal="right"/>
    </xf>
    <xf numFmtId="0" fontId="13" fillId="0" borderId="15" xfId="6" applyFont="1" applyFill="1" applyBorder="1" applyAlignment="1" applyProtection="1">
      <alignment horizontal="center" vertical="center" wrapText="1"/>
    </xf>
    <xf numFmtId="0" fontId="71" fillId="0" borderId="11" xfId="6" applyFont="1" applyBorder="1" applyAlignment="1"/>
    <xf numFmtId="0" fontId="71" fillId="0" borderId="12" xfId="6" applyFont="1" applyBorder="1" applyAlignment="1"/>
    <xf numFmtId="3" fontId="13" fillId="0" borderId="3" xfId="6" applyNumberFormat="1" applyFont="1" applyFill="1" applyBorder="1" applyAlignment="1" applyProtection="1">
      <alignment horizontal="center" vertical="center"/>
    </xf>
    <xf numFmtId="3" fontId="13" fillId="0" borderId="3" xfId="6" quotePrefix="1" applyNumberFormat="1" applyFont="1" applyFill="1" applyBorder="1" applyAlignment="1" applyProtection="1">
      <alignment horizontal="center" vertical="center"/>
    </xf>
    <xf numFmtId="3" fontId="9" fillId="0" borderId="3" xfId="6" applyNumberFormat="1" applyFont="1" applyFill="1" applyBorder="1" applyAlignment="1" applyProtection="1">
      <alignment horizontal="center" vertical="center"/>
    </xf>
    <xf numFmtId="3" fontId="21" fillId="0" borderId="3" xfId="6" applyNumberFormat="1" applyFont="1" applyFill="1" applyBorder="1" applyAlignment="1" applyProtection="1">
      <alignment horizontal="center"/>
    </xf>
    <xf numFmtId="3" fontId="21" fillId="0" borderId="4" xfId="6" applyNumberFormat="1" applyFont="1" applyFill="1" applyBorder="1" applyAlignment="1" applyProtection="1">
      <alignment horizontal="center"/>
    </xf>
    <xf numFmtId="3" fontId="21" fillId="0" borderId="2" xfId="6" applyNumberFormat="1" applyFont="1" applyFill="1" applyBorder="1" applyAlignment="1" applyProtection="1">
      <alignment horizontal="center"/>
    </xf>
    <xf numFmtId="3" fontId="21" fillId="0" borderId="5" xfId="6" applyNumberFormat="1" applyFont="1" applyFill="1" applyBorder="1" applyAlignment="1" applyProtection="1">
      <alignment horizontal="center"/>
    </xf>
    <xf numFmtId="3" fontId="13" fillId="0" borderId="3" xfId="6" applyNumberFormat="1" applyFont="1" applyFill="1" applyBorder="1" applyAlignment="1" applyProtection="1">
      <alignment horizontal="right" vertical="justify" wrapText="1"/>
    </xf>
    <xf numFmtId="3" fontId="13" fillId="0" borderId="3" xfId="6" applyNumberFormat="1" applyFont="1" applyFill="1" applyBorder="1" applyAlignment="1" applyProtection="1">
      <alignment vertical="justify" wrapText="1"/>
    </xf>
    <xf numFmtId="0" fontId="13" fillId="0" borderId="3" xfId="6" quotePrefix="1" applyFont="1" applyFill="1" applyBorder="1" applyAlignment="1" applyProtection="1">
      <alignment horizontal="center" vertical="center" wrapText="1"/>
    </xf>
    <xf numFmtId="0" fontId="13" fillId="0" borderId="3" xfId="6" applyFont="1" applyFill="1" applyBorder="1" applyAlignment="1" applyProtection="1">
      <alignment horizontal="center" vertical="center" wrapText="1"/>
    </xf>
    <xf numFmtId="0" fontId="13" fillId="0" borderId="3" xfId="6" applyFont="1" applyFill="1" applyBorder="1" applyAlignment="1" applyProtection="1">
      <alignment vertical="justify" wrapText="1"/>
    </xf>
    <xf numFmtId="3" fontId="13" fillId="0" borderId="3" xfId="6" applyNumberFormat="1" applyFont="1" applyFill="1" applyBorder="1" applyAlignment="1" applyProtection="1">
      <alignment horizontal="right" vertical="center" wrapText="1"/>
    </xf>
    <xf numFmtId="0" fontId="5" fillId="0" borderId="0" xfId="6" applyFont="1" applyFill="1" applyBorder="1" applyAlignment="1" applyProtection="1">
      <alignment horizontal="left" vertical="distributed"/>
    </xf>
    <xf numFmtId="0" fontId="70" fillId="0" borderId="0" xfId="6" applyFont="1" applyAlignment="1">
      <alignment horizontal="left" vertical="distributed"/>
    </xf>
    <xf numFmtId="0" fontId="20" fillId="0" borderId="3" xfId="6" applyFont="1" applyFill="1" applyBorder="1" applyAlignment="1" applyProtection="1">
      <alignment horizontal="right" vertical="center" wrapText="1"/>
    </xf>
    <xf numFmtId="0" fontId="96" fillId="0" borderId="3" xfId="6" applyFont="1" applyBorder="1" applyAlignment="1">
      <alignment horizontal="right" vertical="center" wrapText="1"/>
    </xf>
    <xf numFmtId="0" fontId="71" fillId="0" borderId="11" xfId="6" applyFont="1" applyBorder="1" applyAlignment="1">
      <alignment horizontal="center" vertical="center" wrapText="1"/>
    </xf>
    <xf numFmtId="0" fontId="71" fillId="0" borderId="12" xfId="6" applyFont="1" applyBorder="1" applyAlignment="1">
      <alignment horizontal="center" vertical="center" wrapText="1"/>
    </xf>
    <xf numFmtId="0" fontId="13" fillId="0" borderId="3" xfId="6" applyFont="1" applyFill="1" applyBorder="1" applyAlignment="1" applyProtection="1">
      <alignment horizontal="center" vertical="center"/>
    </xf>
    <xf numFmtId="0" fontId="13" fillId="0" borderId="3" xfId="6" quotePrefix="1" applyFont="1" applyFill="1" applyBorder="1" applyAlignment="1" applyProtection="1">
      <alignment horizontal="center" vertical="center"/>
    </xf>
    <xf numFmtId="0" fontId="98" fillId="0" borderId="3" xfId="6" applyFont="1" applyFill="1" applyBorder="1" applyAlignment="1" applyProtection="1">
      <alignment horizontal="center"/>
    </xf>
    <xf numFmtId="0" fontId="98" fillId="0" borderId="4" xfId="6" applyFont="1" applyFill="1" applyBorder="1" applyAlignment="1" applyProtection="1">
      <alignment horizontal="center"/>
    </xf>
    <xf numFmtId="0" fontId="98" fillId="0" borderId="2" xfId="6" applyFont="1" applyFill="1" applyBorder="1" applyAlignment="1" applyProtection="1">
      <alignment horizontal="center"/>
    </xf>
    <xf numFmtId="0" fontId="98" fillId="0" borderId="5" xfId="6" applyFont="1" applyFill="1" applyBorder="1" applyAlignment="1" applyProtection="1">
      <alignment horizontal="center"/>
    </xf>
    <xf numFmtId="164" fontId="13" fillId="0" borderId="3" xfId="0" applyNumberFormat="1" applyFont="1" applyFill="1" applyBorder="1" applyAlignment="1" applyProtection="1">
      <alignment horizontal="right" vertical="justify" wrapText="1"/>
    </xf>
    <xf numFmtId="164" fontId="13" fillId="0" borderId="4" xfId="0" applyNumberFormat="1" applyFont="1" applyFill="1" applyBorder="1" applyAlignment="1" applyProtection="1">
      <alignment horizontal="left" vertical="justify" wrapText="1"/>
    </xf>
    <xf numFmtId="164" fontId="13" fillId="0" borderId="2" xfId="0" applyNumberFormat="1" applyFont="1" applyFill="1" applyBorder="1" applyAlignment="1" applyProtection="1">
      <alignment horizontal="left" vertical="justify" wrapText="1"/>
    </xf>
    <xf numFmtId="0" fontId="13" fillId="0" borderId="3" xfId="0" applyFont="1" applyFill="1" applyBorder="1" applyAlignment="1" applyProtection="1">
      <alignment horizontal="right" vertical="justify" wrapText="1"/>
    </xf>
    <xf numFmtId="0" fontId="13" fillId="0" borderId="4" xfId="0" applyFont="1" applyFill="1" applyBorder="1" applyAlignment="1" applyProtection="1">
      <alignment horizontal="left" vertical="justify" wrapText="1"/>
    </xf>
    <xf numFmtId="0" fontId="9" fillId="0" borderId="2" xfId="0" applyFont="1" applyFill="1" applyBorder="1" applyAlignment="1">
      <alignment horizontal="left"/>
    </xf>
    <xf numFmtId="0" fontId="13" fillId="0" borderId="2" xfId="0" applyFont="1" applyFill="1" applyBorder="1" applyAlignment="1" applyProtection="1">
      <alignment horizontal="left" vertical="justify" wrapText="1"/>
    </xf>
    <xf numFmtId="0" fontId="5" fillId="0" borderId="0" xfId="0" applyFont="1" applyFill="1" applyBorder="1" applyAlignment="1" applyProtection="1">
      <alignment horizontal="left" wrapText="1"/>
    </xf>
    <xf numFmtId="0" fontId="5" fillId="0" borderId="0" xfId="0" applyFont="1" applyFill="1" applyBorder="1" applyAlignment="1" applyProtection="1">
      <alignment horizontal="left"/>
    </xf>
    <xf numFmtId="0" fontId="21" fillId="0" borderId="3" xfId="6" applyFont="1" applyFill="1" applyBorder="1" applyAlignment="1" applyProtection="1">
      <alignment horizontal="right" vertical="center" wrapText="1"/>
    </xf>
    <xf numFmtId="0" fontId="23" fillId="0" borderId="0" xfId="0" applyFont="1" applyFill="1" applyBorder="1" applyAlignment="1" applyProtection="1">
      <alignment horizontal="left" vertical="distributed" wrapText="1"/>
    </xf>
    <xf numFmtId="0" fontId="23" fillId="0" borderId="0" xfId="0" applyFont="1" applyFill="1" applyBorder="1" applyAlignment="1" applyProtection="1">
      <alignment horizontal="left" vertical="distributed"/>
    </xf>
    <xf numFmtId="0" fontId="35" fillId="0" borderId="1" xfId="0" applyFont="1" applyFill="1" applyBorder="1" applyAlignment="1">
      <alignment horizontal="left" vertical="distributed" wrapText="1"/>
    </xf>
    <xf numFmtId="0" fontId="35" fillId="0" borderId="1" xfId="0" applyFont="1" applyFill="1" applyBorder="1" applyAlignment="1">
      <alignment horizontal="left" vertical="distributed"/>
    </xf>
    <xf numFmtId="3" fontId="30" fillId="0" borderId="3" xfId="0" applyNumberFormat="1" applyFont="1" applyFill="1" applyBorder="1" applyAlignment="1" applyProtection="1">
      <alignment horizontal="center" vertical="distributed"/>
    </xf>
    <xf numFmtId="0" fontId="12" fillId="0" borderId="0" xfId="0" applyFont="1" applyFill="1" applyAlignment="1" applyProtection="1">
      <alignment horizontal="left" vertical="distributed"/>
    </xf>
    <xf numFmtId="0" fontId="35" fillId="0" borderId="2" xfId="0" applyFont="1" applyFill="1" applyBorder="1" applyAlignment="1" applyProtection="1">
      <alignment horizontal="left" vertical="distributed"/>
    </xf>
    <xf numFmtId="3" fontId="4" fillId="0" borderId="19" xfId="0" applyNumberFormat="1" applyFont="1" applyFill="1" applyBorder="1" applyAlignment="1" applyProtection="1">
      <alignment horizontal="left" vertical="distributed"/>
    </xf>
    <xf numFmtId="3" fontId="4" fillId="0" borderId="0" xfId="0" applyNumberFormat="1" applyFont="1" applyFill="1" applyBorder="1" applyAlignment="1" applyProtection="1">
      <alignment horizontal="left" vertical="distributed"/>
    </xf>
    <xf numFmtId="0" fontId="6" fillId="2" borderId="0" xfId="0" applyFont="1" applyFill="1" applyAlignment="1">
      <alignment horizontal="left" vertical="distributed"/>
    </xf>
    <xf numFmtId="0" fontId="0" fillId="2" borderId="0" xfId="0" applyFill="1" applyAlignment="1">
      <alignment horizontal="left" vertical="distributed"/>
    </xf>
    <xf numFmtId="0" fontId="4" fillId="0" borderId="0" xfId="0" applyFont="1" applyAlignment="1">
      <alignment horizontal="left" vertical="distributed" wrapText="1"/>
    </xf>
    <xf numFmtId="0" fontId="0" fillId="0" borderId="0" xfId="0" applyAlignment="1">
      <alignment horizontal="left" vertical="distributed"/>
    </xf>
    <xf numFmtId="3" fontId="4" fillId="0" borderId="16" xfId="0" applyNumberFormat="1" applyFont="1" applyFill="1" applyBorder="1" applyAlignment="1" applyProtection="1">
      <alignment horizontal="left" vertical="distributed"/>
    </xf>
    <xf numFmtId="3" fontId="4" fillId="0" borderId="17" xfId="0" applyNumberFormat="1" applyFont="1" applyFill="1" applyBorder="1" applyAlignment="1" applyProtection="1">
      <alignment horizontal="left" vertical="distributed"/>
    </xf>
    <xf numFmtId="0" fontId="104" fillId="0" borderId="0" xfId="0" applyFont="1" applyFill="1" applyAlignment="1">
      <alignment horizontal="left" vertical="distributed"/>
    </xf>
    <xf numFmtId="3" fontId="26" fillId="0" borderId="2" xfId="0" applyNumberFormat="1" applyFont="1" applyFill="1" applyBorder="1" applyAlignment="1" applyProtection="1">
      <alignment horizontal="center" vertical="center" wrapText="1"/>
    </xf>
    <xf numFmtId="0" fontId="6" fillId="0" borderId="0" xfId="0" applyFont="1" applyAlignment="1">
      <alignment horizontal="left" vertical="distributed"/>
    </xf>
    <xf numFmtId="0" fontId="4" fillId="2" borderId="0" xfId="0" applyFont="1" applyFill="1" applyAlignment="1">
      <alignment horizontal="left" vertical="distributed"/>
    </xf>
    <xf numFmtId="0" fontId="9" fillId="0" borderId="0" xfId="0" applyFont="1" applyFill="1" applyBorder="1" applyAlignment="1" applyProtection="1">
      <alignment horizontal="left" vertical="center" wrapText="1"/>
    </xf>
    <xf numFmtId="0" fontId="107" fillId="0" borderId="0" xfId="0" applyFont="1" applyFill="1" applyAlignment="1">
      <alignment horizontal="left" vertical="distributed"/>
    </xf>
    <xf numFmtId="3" fontId="74" fillId="0" borderId="0" xfId="0" applyNumberFormat="1" applyFont="1" applyFill="1" applyBorder="1" applyAlignment="1">
      <alignment horizontal="left" vertical="distributed"/>
    </xf>
    <xf numFmtId="0" fontId="9" fillId="0" borderId="0" xfId="0" applyFont="1" applyFill="1" applyBorder="1" applyAlignment="1" applyProtection="1"/>
    <xf numFmtId="0" fontId="13"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center"/>
    </xf>
    <xf numFmtId="0" fontId="13" fillId="0" borderId="0" xfId="0" applyFont="1" applyFill="1" applyBorder="1" applyAlignment="1" applyProtection="1">
      <alignment horizontal="center"/>
    </xf>
    <xf numFmtId="0" fontId="39" fillId="0" borderId="0" xfId="0" applyFont="1" applyFill="1" applyBorder="1" applyAlignment="1" applyProtection="1">
      <alignment horizontal="center"/>
    </xf>
    <xf numFmtId="0" fontId="40" fillId="0" borderId="0" xfId="0" applyFont="1" applyFill="1" applyBorder="1" applyAlignment="1" applyProtection="1">
      <alignment horizontal="center"/>
    </xf>
    <xf numFmtId="0" fontId="30" fillId="0" borderId="0" xfId="0" applyFont="1" applyFill="1" applyBorder="1" applyAlignment="1" applyProtection="1">
      <alignment horizontal="left"/>
    </xf>
    <xf numFmtId="0" fontId="9" fillId="0" borderId="0" xfId="0" applyFont="1" applyFill="1" applyBorder="1" applyAlignment="1" applyProtection="1">
      <alignment wrapText="1"/>
    </xf>
    <xf numFmtId="0" fontId="23" fillId="0" borderId="1" xfId="0" applyFont="1" applyFill="1" applyBorder="1" applyAlignment="1" applyProtection="1">
      <alignment horizontal="left" vertical="center" wrapText="1"/>
    </xf>
    <xf numFmtId="0" fontId="9" fillId="0" borderId="0" xfId="0" applyFont="1" applyFill="1" applyBorder="1" applyAlignment="1" applyProtection="1">
      <alignment horizontal="left"/>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vertical="center" wrapText="1"/>
    </xf>
    <xf numFmtId="0" fontId="30" fillId="0" borderId="6" xfId="0" applyFont="1" applyFill="1" applyBorder="1" applyAlignment="1" applyProtection="1">
      <alignment horizontal="left" wrapText="1"/>
    </xf>
    <xf numFmtId="0" fontId="30" fillId="0" borderId="6" xfId="0" applyFont="1" applyFill="1" applyBorder="1" applyAlignment="1" applyProtection="1">
      <alignment horizontal="left"/>
    </xf>
    <xf numFmtId="0" fontId="59" fillId="0" borderId="7" xfId="0" applyFont="1" applyFill="1" applyBorder="1" applyAlignment="1" applyProtection="1">
      <alignment horizontal="center" vertical="center" wrapText="1"/>
    </xf>
    <xf numFmtId="0" fontId="59" fillId="0" borderId="8" xfId="0" applyFont="1" applyFill="1" applyBorder="1" applyAlignment="1" applyProtection="1">
      <alignment horizontal="center" vertical="center" wrapText="1"/>
    </xf>
    <xf numFmtId="0" fontId="95" fillId="0" borderId="8" xfId="0" applyFont="1" applyFill="1" applyBorder="1" applyAlignment="1" applyProtection="1">
      <alignment horizontal="center" vertical="center" wrapText="1"/>
    </xf>
    <xf numFmtId="0" fontId="59" fillId="0" borderId="1" xfId="0" applyFont="1" applyFill="1" applyBorder="1" applyAlignment="1" applyProtection="1">
      <alignment horizontal="left" vertical="distributed"/>
    </xf>
    <xf numFmtId="0" fontId="13" fillId="0" borderId="7" xfId="0" applyFont="1" applyFill="1" applyBorder="1" applyAlignment="1" applyProtection="1">
      <alignment horizontal="center"/>
    </xf>
    <xf numFmtId="0" fontId="13" fillId="0" borderId="8" xfId="0" applyFont="1" applyFill="1" applyBorder="1" applyAlignment="1" applyProtection="1">
      <alignment horizontal="center"/>
    </xf>
    <xf numFmtId="0" fontId="39" fillId="0" borderId="7" xfId="0" applyFont="1" applyFill="1" applyBorder="1" applyAlignment="1" applyProtection="1">
      <alignment horizontal="left" wrapText="1"/>
    </xf>
    <xf numFmtId="0" fontId="39" fillId="0" borderId="8" xfId="0" applyFont="1" applyFill="1" applyBorder="1" applyAlignment="1" applyProtection="1">
      <alignment horizontal="left"/>
    </xf>
    <xf numFmtId="0" fontId="39" fillId="0" borderId="9" xfId="0" applyFont="1" applyFill="1" applyBorder="1" applyAlignment="1" applyProtection="1">
      <alignment horizontal="left"/>
    </xf>
    <xf numFmtId="0" fontId="23" fillId="0" borderId="0" xfId="0" applyFont="1" applyFill="1" applyAlignment="1" applyProtection="1">
      <alignment horizontal="center" wrapText="1"/>
    </xf>
    <xf numFmtId="0" fontId="40" fillId="0" borderId="0" xfId="0" applyFont="1" applyFill="1" applyProtection="1"/>
    <xf numFmtId="0" fontId="9" fillId="0" borderId="0" xfId="0" applyFont="1" applyFill="1" applyAlignment="1" applyProtection="1">
      <alignment horizontal="left" wrapText="1"/>
    </xf>
    <xf numFmtId="0" fontId="9" fillId="0" borderId="0" xfId="0" applyFont="1" applyFill="1" applyAlignment="1" applyProtection="1">
      <alignment horizontal="left"/>
    </xf>
    <xf numFmtId="0" fontId="19" fillId="0" borderId="1" xfId="0" applyFont="1" applyFill="1" applyBorder="1" applyAlignment="1" applyProtection="1">
      <alignment horizontal="left" vertical="distributed"/>
    </xf>
    <xf numFmtId="0" fontId="30" fillId="0" borderId="0" xfId="0" applyFont="1" applyFill="1" applyAlignment="1" applyProtection="1">
      <alignment horizontal="left" wrapText="1"/>
    </xf>
    <xf numFmtId="0" fontId="9" fillId="0" borderId="0" xfId="0" applyFont="1" applyFill="1" applyAlignment="1" applyProtection="1">
      <alignment horizontal="left" vertical="distributed"/>
    </xf>
    <xf numFmtId="0" fontId="41" fillId="0" borderId="0" xfId="0" applyFont="1" applyFill="1" applyAlignment="1" applyProtection="1">
      <alignment wrapText="1"/>
    </xf>
    <xf numFmtId="0" fontId="46" fillId="0" borderId="0" xfId="0" applyFont="1" applyFill="1" applyAlignment="1" applyProtection="1">
      <alignment horizontal="left" vertical="distributed"/>
    </xf>
    <xf numFmtId="0" fontId="9" fillId="0" borderId="0" xfId="0" applyFont="1" applyFill="1" applyAlignment="1" applyProtection="1">
      <alignment horizontal="left" vertical="center" wrapText="1"/>
    </xf>
    <xf numFmtId="0" fontId="30" fillId="0" borderId="0" xfId="0" applyFont="1" applyFill="1" applyAlignment="1" applyProtection="1">
      <alignment horizontal="left" vertical="center" wrapText="1"/>
    </xf>
    <xf numFmtId="0" fontId="55" fillId="0" borderId="0" xfId="0" applyFont="1" applyFill="1" applyAlignment="1">
      <alignment horizontal="center" wrapText="1"/>
    </xf>
  </cellXfs>
  <cellStyles count="7">
    <cellStyle name="Hyperlink" xfId="5" builtinId="8"/>
    <cellStyle name="Normal" xfId="0" builtinId="0"/>
    <cellStyle name="Normal 2" xfId="1"/>
    <cellStyle name="Normal 3" xfId="2"/>
    <cellStyle name="Normal 4" xfId="4"/>
    <cellStyle name="Normal 4 2" xfId="6"/>
    <cellStyle name="Percent 2" xfId="3"/>
  </cellStyles>
  <dxfs count="27">
    <dxf>
      <font>
        <color theme="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MyDocs/Laura/PROIECTE/2015%20Miruna%20M/livrabile/set%201%20-%204%20livrabile/in%20lucru/2015.09.15%20-%20Copy%20of%20Macheta%20Lucia-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t"/>
      <sheetName val="Cont PP"/>
      <sheetName val="Analiza financiara-extinsa"/>
      <sheetName val="Analiza financiara-indicatori"/>
      <sheetName val="Risc beneficiar"/>
      <sheetName val="buget cerere"/>
      <sheetName val="Investitie"/>
      <sheetName val="Proiectii financiare-proiect"/>
      <sheetName val="Funding-gap"/>
      <sheetName val="proiectii financiare -societate"/>
      <sheetName val="ContPP Societate"/>
      <sheetName val="Rentabilitate investitie"/>
      <sheetName val="Sustenabilitate"/>
      <sheetName val="instructiuni"/>
    </sheetNames>
    <sheetDataSet>
      <sheetData sheetId="0"/>
      <sheetData sheetId="1"/>
      <sheetData sheetId="2"/>
      <sheetData sheetId="3"/>
      <sheetData sheetId="4">
        <row r="11">
          <cell r="A11" t="str">
            <v>a) SRL sau SA</v>
          </cell>
        </row>
        <row r="12">
          <cell r="A12" t="str">
            <v>b) SC cu un asociat minim raspundere nelimitata</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workbookViewId="0">
      <selection activeCell="B5" sqref="B5"/>
    </sheetView>
  </sheetViews>
  <sheetFormatPr defaultRowHeight="15.75" x14ac:dyDescent="0.2"/>
  <cols>
    <col min="1" max="1" width="44.5703125" style="226" customWidth="1"/>
    <col min="2" max="2" width="91.140625" style="226" customWidth="1"/>
  </cols>
  <sheetData>
    <row r="1" spans="1:3" ht="15.75" customHeight="1" x14ac:dyDescent="0.2">
      <c r="A1" s="852" t="s">
        <v>437</v>
      </c>
      <c r="B1" s="852"/>
    </row>
    <row r="2" spans="1:3" ht="15.75" customHeight="1" x14ac:dyDescent="0.2">
      <c r="A2" s="852" t="s">
        <v>438</v>
      </c>
      <c r="B2" s="852"/>
    </row>
    <row r="3" spans="1:3" ht="16.5" thickBot="1" x14ac:dyDescent="0.25"/>
    <row r="4" spans="1:3" ht="32.25" thickTop="1" x14ac:dyDescent="0.2">
      <c r="A4" s="781" t="s">
        <v>851</v>
      </c>
      <c r="B4" s="782"/>
    </row>
    <row r="5" spans="1:3" x14ac:dyDescent="0.2">
      <c r="A5" s="783"/>
      <c r="B5" s="784" t="s">
        <v>852</v>
      </c>
    </row>
    <row r="6" spans="1:3" ht="15" customHeight="1" x14ac:dyDescent="0.2">
      <c r="A6" s="783"/>
      <c r="B6" s="784" t="s">
        <v>853</v>
      </c>
    </row>
    <row r="7" spans="1:3" x14ac:dyDescent="0.2">
      <c r="A7" s="783"/>
      <c r="B7" s="784" t="s">
        <v>854</v>
      </c>
    </row>
    <row r="8" spans="1:3" ht="110.25" x14ac:dyDescent="0.2">
      <c r="A8" s="783"/>
      <c r="B8" s="784" t="s">
        <v>892</v>
      </c>
    </row>
    <row r="9" spans="1:3" ht="31.5" x14ac:dyDescent="0.2">
      <c r="A9" s="783"/>
      <c r="B9" s="784" t="s">
        <v>855</v>
      </c>
    </row>
    <row r="10" spans="1:3" x14ac:dyDescent="0.2">
      <c r="A10" s="783"/>
      <c r="B10" s="784" t="s">
        <v>887</v>
      </c>
    </row>
    <row r="11" spans="1:3" ht="204.75" x14ac:dyDescent="0.2">
      <c r="A11" s="783"/>
      <c r="B11" s="784" t="s">
        <v>893</v>
      </c>
    </row>
    <row r="12" spans="1:3" ht="16.5" thickBot="1" x14ac:dyDescent="0.25">
      <c r="A12" s="785"/>
      <c r="B12" s="786"/>
    </row>
    <row r="13" spans="1:3" ht="16.5" thickTop="1" x14ac:dyDescent="0.2">
      <c r="A13" s="780"/>
      <c r="B13" s="780"/>
    </row>
    <row r="15" spans="1:3" ht="97.5" customHeight="1" x14ac:dyDescent="0.25">
      <c r="A15" s="853" t="s">
        <v>888</v>
      </c>
      <c r="B15" s="853"/>
      <c r="C15" s="556"/>
    </row>
    <row r="16" spans="1:3" ht="15.75" customHeight="1" x14ac:dyDescent="0.2">
      <c r="A16" s="851" t="s">
        <v>439</v>
      </c>
      <c r="B16" s="851"/>
    </row>
    <row r="17" spans="1:2" ht="15.75" customHeight="1" x14ac:dyDescent="0.2">
      <c r="A17" s="851" t="s">
        <v>447</v>
      </c>
      <c r="B17" s="851"/>
    </row>
    <row r="18" spans="1:2" ht="33" customHeight="1" x14ac:dyDescent="0.2">
      <c r="A18" s="851" t="s">
        <v>889</v>
      </c>
      <c r="B18" s="851"/>
    </row>
    <row r="19" spans="1:2" ht="15.75" customHeight="1" x14ac:dyDescent="0.2">
      <c r="A19" s="851" t="s">
        <v>890</v>
      </c>
      <c r="B19" s="851"/>
    </row>
    <row r="21" spans="1:2" x14ac:dyDescent="0.2">
      <c r="A21" s="226" t="s">
        <v>440</v>
      </c>
    </row>
    <row r="23" spans="1:2" ht="18.75" x14ac:dyDescent="0.2">
      <c r="A23" s="290" t="s">
        <v>441</v>
      </c>
    </row>
    <row r="24" spans="1:2" x14ac:dyDescent="0.2">
      <c r="A24" s="624" t="s">
        <v>442</v>
      </c>
      <c r="B24" s="554" t="s">
        <v>443</v>
      </c>
    </row>
    <row r="25" spans="1:2" ht="47.25" x14ac:dyDescent="0.2">
      <c r="A25" s="624" t="s">
        <v>742</v>
      </c>
      <c r="B25" s="621" t="s">
        <v>789</v>
      </c>
    </row>
    <row r="26" spans="1:2" x14ac:dyDescent="0.2">
      <c r="A26" s="624" t="s">
        <v>841</v>
      </c>
      <c r="B26" s="554" t="s">
        <v>692</v>
      </c>
    </row>
    <row r="27" spans="1:2" ht="31.5" x14ac:dyDescent="0.2">
      <c r="A27" s="624" t="s">
        <v>842</v>
      </c>
      <c r="B27" s="555" t="s">
        <v>693</v>
      </c>
    </row>
    <row r="28" spans="1:2" ht="47.25" x14ac:dyDescent="0.2">
      <c r="A28" s="624" t="s">
        <v>843</v>
      </c>
      <c r="B28" s="621" t="s">
        <v>837</v>
      </c>
    </row>
    <row r="29" spans="1:2" x14ac:dyDescent="0.2">
      <c r="A29" s="624" t="s">
        <v>844</v>
      </c>
      <c r="B29" s="554" t="s">
        <v>838</v>
      </c>
    </row>
    <row r="30" spans="1:2" x14ac:dyDescent="0.2">
      <c r="A30" s="291"/>
    </row>
    <row r="31" spans="1:2" x14ac:dyDescent="0.2">
      <c r="A31" s="292"/>
    </row>
    <row r="32" spans="1:2" x14ac:dyDescent="0.2">
      <c r="A32" s="292"/>
    </row>
    <row r="33" spans="1:2" ht="18.75" x14ac:dyDescent="0.2">
      <c r="A33" s="290" t="s">
        <v>444</v>
      </c>
    </row>
    <row r="34" spans="1:2" ht="47.25" x14ac:dyDescent="0.2">
      <c r="A34" s="624" t="s">
        <v>839</v>
      </c>
      <c r="B34" s="623" t="s">
        <v>792</v>
      </c>
    </row>
    <row r="35" spans="1:2" ht="47.25" x14ac:dyDescent="0.2">
      <c r="A35" s="624" t="s">
        <v>840</v>
      </c>
      <c r="B35" s="621" t="s">
        <v>694</v>
      </c>
    </row>
    <row r="36" spans="1:2" ht="31.5" x14ac:dyDescent="0.2">
      <c r="A36" s="624" t="s">
        <v>844</v>
      </c>
      <c r="B36" s="554" t="s">
        <v>790</v>
      </c>
    </row>
    <row r="37" spans="1:2" x14ac:dyDescent="0.2">
      <c r="A37" s="624" t="s">
        <v>845</v>
      </c>
      <c r="B37" s="554" t="s">
        <v>445</v>
      </c>
    </row>
    <row r="38" spans="1:2" x14ac:dyDescent="0.2">
      <c r="A38" s="624" t="s">
        <v>846</v>
      </c>
      <c r="B38" s="554" t="s">
        <v>446</v>
      </c>
    </row>
    <row r="39" spans="1:2" ht="31.5" x14ac:dyDescent="0.2">
      <c r="A39" s="624" t="s">
        <v>847</v>
      </c>
      <c r="B39" s="622" t="s">
        <v>449</v>
      </c>
    </row>
    <row r="40" spans="1:2" x14ac:dyDescent="0.2">
      <c r="A40" s="293"/>
    </row>
    <row r="45" spans="1:2" ht="31.5" x14ac:dyDescent="0.2">
      <c r="A45" s="226" t="s">
        <v>447</v>
      </c>
    </row>
    <row r="46" spans="1:2" ht="47.25" x14ac:dyDescent="0.2">
      <c r="A46" s="226" t="s">
        <v>448</v>
      </c>
    </row>
  </sheetData>
  <mergeCells count="7">
    <mergeCell ref="A18:B18"/>
    <mergeCell ref="A19:B19"/>
    <mergeCell ref="A1:B1"/>
    <mergeCell ref="A2:B2"/>
    <mergeCell ref="A17:B17"/>
    <mergeCell ref="A15:B15"/>
    <mergeCell ref="A16:B16"/>
  </mergeCells>
  <hyperlinks>
    <hyperlink ref="A34" location="'3 Analiza financiara-indicatori'!A1" display="3 Analiza financiara - indicatori"/>
    <hyperlink ref="A24" location="'1 Bilant'!A1" display="1 Bilant"/>
    <hyperlink ref="A25" location="'2 Cont RP'!A1" display="2 Cont RP"/>
    <hyperlink ref="A35" location="'4 Risc beneficiar'!A1" display="4 Risc beneficiar"/>
    <hyperlink ref="A26" location="'3 Buget cerere'!A1" display="3 - Buget cerere"/>
    <hyperlink ref="A27" location="'4 Investitie'!A1" display="4 Investitie"/>
    <hyperlink ref="A37" location="'9 Rentabilitate investitie'!A1" display="9 Rentabilitate investitie"/>
    <hyperlink ref="A38" location="'10 Sustenabilitate'!A1" display="10 Sustenabilitate"/>
    <hyperlink ref="A39" location="'11 Funding-gap'!A1" display="11 Funding gap"/>
    <hyperlink ref="A28" location="'7 Proiectii financiare_V,Ch act'!A1" display="7 Proiectii financiare_V,Ch act"/>
    <hyperlink ref="A29" location="'8 Proiectii financiare marginal'!A1" display="8  Proiectii financiare_marginal"/>
    <hyperlink ref="A36" location="'8 Proiectii financiare marginal'!A1" display="8  Proiectii financiare_marginal"/>
  </hyperlinks>
  <pageMargins left="0.7" right="0.7" top="0.75" bottom="0.75" header="0.3" footer="0.3"/>
  <pageSetup scale="51" orientation="portrait" horizont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topLeftCell="A11" workbookViewId="0">
      <selection activeCell="B36" sqref="B36"/>
    </sheetView>
  </sheetViews>
  <sheetFormatPr defaultRowHeight="12.75" x14ac:dyDescent="0.2"/>
  <cols>
    <col min="1" max="1" width="9.140625" style="346"/>
    <col min="2" max="2" width="47.7109375" style="5" customWidth="1"/>
    <col min="3" max="3" width="5.5703125" style="59" customWidth="1"/>
    <col min="4" max="19" width="4.7109375" style="349" customWidth="1"/>
    <col min="20" max="33" width="5.42578125" style="59" customWidth="1"/>
  </cols>
  <sheetData>
    <row r="1" spans="1:33" ht="58.5" customHeight="1" x14ac:dyDescent="0.2">
      <c r="A1" s="922" t="s">
        <v>491</v>
      </c>
      <c r="B1" s="923"/>
      <c r="C1" s="923"/>
      <c r="D1" s="923"/>
      <c r="E1" s="923"/>
      <c r="F1" s="923"/>
      <c r="G1" s="923"/>
      <c r="H1" s="923"/>
      <c r="I1" s="923"/>
      <c r="J1" s="923"/>
      <c r="K1" s="923"/>
      <c r="L1" s="923"/>
      <c r="M1" s="923"/>
      <c r="N1" s="348"/>
    </row>
    <row r="2" spans="1:33" ht="15.75" x14ac:dyDescent="0.2">
      <c r="A2" s="350"/>
      <c r="B2" s="351"/>
      <c r="C2" s="352"/>
      <c r="D2" s="353"/>
      <c r="E2" s="353"/>
      <c r="F2" s="353"/>
      <c r="G2" s="353"/>
      <c r="H2" s="353"/>
      <c r="I2" s="353"/>
      <c r="J2" s="353"/>
      <c r="K2" s="353"/>
      <c r="L2" s="353"/>
      <c r="M2" s="353"/>
      <c r="N2" s="348"/>
      <c r="AG2" s="59" t="s">
        <v>492</v>
      </c>
    </row>
    <row r="3" spans="1:33" ht="51" x14ac:dyDescent="0.2">
      <c r="A3" s="924" t="s">
        <v>493</v>
      </c>
      <c r="B3" s="906" t="s">
        <v>494</v>
      </c>
      <c r="C3" s="354" t="s">
        <v>453</v>
      </c>
      <c r="D3" s="928" t="s">
        <v>247</v>
      </c>
      <c r="E3" s="929"/>
      <c r="F3" s="929"/>
      <c r="G3" s="929"/>
      <c r="H3" s="929"/>
      <c r="I3" s="929"/>
      <c r="J3" s="929"/>
      <c r="K3" s="929"/>
      <c r="L3" s="929"/>
      <c r="M3" s="929"/>
      <c r="N3" s="929"/>
      <c r="O3" s="929"/>
      <c r="P3" s="929"/>
      <c r="Q3" s="929"/>
      <c r="R3" s="929"/>
      <c r="S3" s="929"/>
      <c r="T3" s="929"/>
      <c r="U3" s="929"/>
      <c r="V3" s="929"/>
      <c r="W3" s="929"/>
      <c r="X3" s="909" t="s">
        <v>454</v>
      </c>
      <c r="Y3" s="909"/>
      <c r="Z3" s="909"/>
      <c r="AA3" s="909"/>
      <c r="AB3" s="909"/>
      <c r="AC3" s="909"/>
      <c r="AD3" s="909"/>
      <c r="AE3" s="909"/>
      <c r="AF3" s="909"/>
      <c r="AG3" s="909"/>
    </row>
    <row r="4" spans="1:33" ht="15" customHeight="1" x14ac:dyDescent="0.2">
      <c r="A4" s="925"/>
      <c r="B4" s="926"/>
      <c r="C4" s="911" t="s">
        <v>436</v>
      </c>
      <c r="D4" s="930" t="s">
        <v>227</v>
      </c>
      <c r="E4" s="930"/>
      <c r="F4" s="930"/>
      <c r="G4" s="930"/>
      <c r="H4" s="930" t="s">
        <v>228</v>
      </c>
      <c r="I4" s="930"/>
      <c r="J4" s="930"/>
      <c r="K4" s="930"/>
      <c r="L4" s="931" t="s">
        <v>229</v>
      </c>
      <c r="M4" s="932"/>
      <c r="N4" s="932"/>
      <c r="O4" s="933"/>
      <c r="P4" s="931" t="s">
        <v>230</v>
      </c>
      <c r="Q4" s="932"/>
      <c r="R4" s="932"/>
      <c r="S4" s="933"/>
      <c r="T4" s="918" t="s">
        <v>455</v>
      </c>
      <c r="U4" s="918" t="s">
        <v>456</v>
      </c>
      <c r="V4" s="918" t="s">
        <v>457</v>
      </c>
      <c r="W4" s="918" t="s">
        <v>458</v>
      </c>
      <c r="X4" s="918">
        <v>5</v>
      </c>
      <c r="Y4" s="918">
        <v>6</v>
      </c>
      <c r="Z4" s="918">
        <v>7</v>
      </c>
      <c r="AA4" s="918">
        <v>8</v>
      </c>
      <c r="AB4" s="918">
        <v>9</v>
      </c>
      <c r="AC4" s="918">
        <v>10</v>
      </c>
      <c r="AD4" s="918">
        <v>11</v>
      </c>
      <c r="AE4" s="918">
        <v>12</v>
      </c>
      <c r="AF4" s="918">
        <v>13</v>
      </c>
      <c r="AG4" s="918">
        <v>14</v>
      </c>
    </row>
    <row r="5" spans="1:33" ht="23.25" customHeight="1" x14ac:dyDescent="0.2">
      <c r="A5" s="925"/>
      <c r="B5" s="927"/>
      <c r="C5" s="911"/>
      <c r="D5" s="355" t="s">
        <v>459</v>
      </c>
      <c r="E5" s="355" t="s">
        <v>460</v>
      </c>
      <c r="F5" s="355" t="s">
        <v>461</v>
      </c>
      <c r="G5" s="355" t="s">
        <v>462</v>
      </c>
      <c r="H5" s="355" t="s">
        <v>459</v>
      </c>
      <c r="I5" s="355" t="s">
        <v>460</v>
      </c>
      <c r="J5" s="355" t="s">
        <v>461</v>
      </c>
      <c r="K5" s="355" t="s">
        <v>462</v>
      </c>
      <c r="L5" s="355" t="s">
        <v>459</v>
      </c>
      <c r="M5" s="355" t="s">
        <v>460</v>
      </c>
      <c r="N5" s="355" t="s">
        <v>461</v>
      </c>
      <c r="O5" s="355" t="s">
        <v>462</v>
      </c>
      <c r="P5" s="355" t="s">
        <v>459</v>
      </c>
      <c r="Q5" s="355" t="s">
        <v>460</v>
      </c>
      <c r="R5" s="355" t="s">
        <v>461</v>
      </c>
      <c r="S5" s="355" t="s">
        <v>462</v>
      </c>
      <c r="T5" s="919"/>
      <c r="U5" s="919"/>
      <c r="V5" s="919"/>
      <c r="W5" s="919"/>
      <c r="X5" s="919"/>
      <c r="Y5" s="919"/>
      <c r="Z5" s="919"/>
      <c r="AA5" s="919"/>
      <c r="AB5" s="919"/>
      <c r="AC5" s="919"/>
      <c r="AD5" s="919"/>
      <c r="AE5" s="919"/>
      <c r="AF5" s="919"/>
      <c r="AG5" s="919"/>
    </row>
    <row r="6" spans="1:33" x14ac:dyDescent="0.2">
      <c r="A6" s="920" t="s">
        <v>495</v>
      </c>
      <c r="B6" s="920"/>
      <c r="C6" s="920"/>
      <c r="D6" s="920"/>
      <c r="E6" s="920"/>
      <c r="F6" s="920"/>
      <c r="G6" s="920"/>
      <c r="H6" s="920"/>
      <c r="I6" s="920"/>
      <c r="J6" s="920"/>
      <c r="K6" s="920"/>
      <c r="L6" s="920"/>
      <c r="M6" s="920"/>
      <c r="N6" s="920"/>
    </row>
    <row r="7" spans="1:33" s="63" customFormat="1" ht="15.75" customHeight="1" x14ac:dyDescent="0.2">
      <c r="A7" s="356">
        <v>1</v>
      </c>
      <c r="B7" s="357" t="s">
        <v>496</v>
      </c>
      <c r="C7" s="358">
        <f>SUM('5 Venituri si cheltuieli'!C8:C13)</f>
        <v>0</v>
      </c>
      <c r="D7" s="359">
        <f>SUM('5 Venituri si cheltuieli'!D8:D13)</f>
        <v>0</v>
      </c>
      <c r="E7" s="359">
        <f>SUM('5 Venituri si cheltuieli'!E8:E13)</f>
        <v>0</v>
      </c>
      <c r="F7" s="359">
        <f>SUM('5 Venituri si cheltuieli'!F8:F13)</f>
        <v>0</v>
      </c>
      <c r="G7" s="359">
        <f>SUM('5 Venituri si cheltuieli'!G8:G13)</f>
        <v>0</v>
      </c>
      <c r="H7" s="359">
        <f>SUM('5 Venituri si cheltuieli'!H8:H13)</f>
        <v>0</v>
      </c>
      <c r="I7" s="359">
        <f>SUM('5 Venituri si cheltuieli'!I8:I13)</f>
        <v>0</v>
      </c>
      <c r="J7" s="359">
        <f>SUM('5 Venituri si cheltuieli'!J8:J13)</f>
        <v>0</v>
      </c>
      <c r="K7" s="359">
        <f>SUM('5 Venituri si cheltuieli'!K8:K13)</f>
        <v>0</v>
      </c>
      <c r="L7" s="359">
        <f>SUM('5 Venituri si cheltuieli'!L8:L13)</f>
        <v>0</v>
      </c>
      <c r="M7" s="359">
        <f>SUM('5 Venituri si cheltuieli'!M8:M13)</f>
        <v>0</v>
      </c>
      <c r="N7" s="359">
        <f>SUM('5 Venituri si cheltuieli'!N8:N13)</f>
        <v>0</v>
      </c>
      <c r="O7" s="359">
        <f>SUM('5 Venituri si cheltuieli'!O8:O13)</f>
        <v>0</v>
      </c>
      <c r="P7" s="359">
        <f>SUM('5 Venituri si cheltuieli'!P8:P13)</f>
        <v>0</v>
      </c>
      <c r="Q7" s="359">
        <f>SUM('5 Venituri si cheltuieli'!Q8:Q13)</f>
        <v>0</v>
      </c>
      <c r="R7" s="359">
        <f>SUM('5 Venituri si cheltuieli'!R8:R13)</f>
        <v>0</v>
      </c>
      <c r="S7" s="359">
        <f>SUM('5 Venituri si cheltuieli'!S8:S13)</f>
        <v>0</v>
      </c>
      <c r="T7" s="358">
        <f>SUM('5 Venituri si cheltuieli'!T8:T13)</f>
        <v>0</v>
      </c>
      <c r="U7" s="358">
        <f>SUM('5 Venituri si cheltuieli'!U8:U13)</f>
        <v>0</v>
      </c>
      <c r="V7" s="358">
        <f>SUM('5 Venituri si cheltuieli'!V8:V13)</f>
        <v>0</v>
      </c>
      <c r="W7" s="358">
        <f>SUM('5 Venituri si cheltuieli'!W8:W13)</f>
        <v>0</v>
      </c>
      <c r="X7" s="358">
        <f>SUM('5 Venituri si cheltuieli'!X8:X13)</f>
        <v>0</v>
      </c>
      <c r="Y7" s="358">
        <f>SUM('5 Venituri si cheltuieli'!Y8:Y13)</f>
        <v>0</v>
      </c>
      <c r="Z7" s="358">
        <f>SUM('5 Venituri si cheltuieli'!Z8:Z13)</f>
        <v>0</v>
      </c>
      <c r="AA7" s="358">
        <f>SUM('5 Venituri si cheltuieli'!AA8:AA13)</f>
        <v>0</v>
      </c>
      <c r="AB7" s="358">
        <f>SUM('5 Venituri si cheltuieli'!AB8:AB13)</f>
        <v>0</v>
      </c>
      <c r="AC7" s="358">
        <f>SUM('5 Venituri si cheltuieli'!AC8:AC13)</f>
        <v>0</v>
      </c>
      <c r="AD7" s="358">
        <f>SUM('5 Venituri si cheltuieli'!AD8:AD13)</f>
        <v>0</v>
      </c>
      <c r="AE7" s="358">
        <f>SUM('5 Venituri si cheltuieli'!AE8:AE13)</f>
        <v>0</v>
      </c>
      <c r="AF7" s="358">
        <f>SUM('5 Venituri si cheltuieli'!AF8:AF13)</f>
        <v>0</v>
      </c>
      <c r="AG7" s="358">
        <f>SUM('5 Venituri si cheltuieli'!AG8:AG13)</f>
        <v>0</v>
      </c>
    </row>
    <row r="8" spans="1:33" s="63" customFormat="1" ht="15.75" customHeight="1" x14ac:dyDescent="0.2">
      <c r="A8" s="356">
        <v>2</v>
      </c>
      <c r="B8" s="357" t="s">
        <v>240</v>
      </c>
      <c r="C8" s="358">
        <f>'5 Venituri si cheltuieli'!C14</f>
        <v>0</v>
      </c>
      <c r="D8" s="359">
        <f>'5 Venituri si cheltuieli'!D14</f>
        <v>0</v>
      </c>
      <c r="E8" s="359">
        <f>'5 Venituri si cheltuieli'!E14</f>
        <v>0</v>
      </c>
      <c r="F8" s="359">
        <f>'5 Venituri si cheltuieli'!F14</f>
        <v>0</v>
      </c>
      <c r="G8" s="359">
        <f>'5 Venituri si cheltuieli'!G14</f>
        <v>0</v>
      </c>
      <c r="H8" s="359">
        <f>'5 Venituri si cheltuieli'!H14</f>
        <v>0</v>
      </c>
      <c r="I8" s="359">
        <f>'5 Venituri si cheltuieli'!I14</f>
        <v>0</v>
      </c>
      <c r="J8" s="359">
        <f>'5 Venituri si cheltuieli'!J14</f>
        <v>0</v>
      </c>
      <c r="K8" s="359">
        <f>'5 Venituri si cheltuieli'!K14</f>
        <v>0</v>
      </c>
      <c r="L8" s="359">
        <f>'5 Venituri si cheltuieli'!L14</f>
        <v>0</v>
      </c>
      <c r="M8" s="359">
        <f>'5 Venituri si cheltuieli'!M14</f>
        <v>0</v>
      </c>
      <c r="N8" s="359">
        <f>'5 Venituri si cheltuieli'!N14</f>
        <v>0</v>
      </c>
      <c r="O8" s="359">
        <f>'5 Venituri si cheltuieli'!O14</f>
        <v>0</v>
      </c>
      <c r="P8" s="359">
        <f>'5 Venituri si cheltuieli'!P14</f>
        <v>0</v>
      </c>
      <c r="Q8" s="359">
        <f>'5 Venituri si cheltuieli'!Q14</f>
        <v>0</v>
      </c>
      <c r="R8" s="359">
        <f>'5 Venituri si cheltuieli'!R14</f>
        <v>0</v>
      </c>
      <c r="S8" s="359">
        <f>'5 Venituri si cheltuieli'!S14</f>
        <v>0</v>
      </c>
      <c r="T8" s="358">
        <f>'5 Venituri si cheltuieli'!T14</f>
        <v>0</v>
      </c>
      <c r="U8" s="358">
        <f>'5 Venituri si cheltuieli'!U14</f>
        <v>0</v>
      </c>
      <c r="V8" s="358">
        <f>'5 Venituri si cheltuieli'!V14</f>
        <v>0</v>
      </c>
      <c r="W8" s="358">
        <f>'5 Venituri si cheltuieli'!W14</f>
        <v>0</v>
      </c>
      <c r="X8" s="358">
        <f>'5 Venituri si cheltuieli'!X14</f>
        <v>0</v>
      </c>
      <c r="Y8" s="358">
        <f>'5 Venituri si cheltuieli'!Y14</f>
        <v>0</v>
      </c>
      <c r="Z8" s="358">
        <f>'5 Venituri si cheltuieli'!Z14</f>
        <v>0</v>
      </c>
      <c r="AA8" s="358">
        <f>'5 Venituri si cheltuieli'!AA14</f>
        <v>0</v>
      </c>
      <c r="AB8" s="358">
        <f>'5 Venituri si cheltuieli'!AB14</f>
        <v>0</v>
      </c>
      <c r="AC8" s="358">
        <f>'5 Venituri si cheltuieli'!AC14</f>
        <v>0</v>
      </c>
      <c r="AD8" s="358">
        <f>'5 Venituri si cheltuieli'!AD14</f>
        <v>0</v>
      </c>
      <c r="AE8" s="358">
        <f>'5 Venituri si cheltuieli'!AE14</f>
        <v>0</v>
      </c>
      <c r="AF8" s="358">
        <f>'5 Venituri si cheltuieli'!AF14</f>
        <v>0</v>
      </c>
      <c r="AG8" s="358">
        <f>'5 Venituri si cheltuieli'!AG14</f>
        <v>0</v>
      </c>
    </row>
    <row r="9" spans="1:33" s="63" customFormat="1" ht="15.75" customHeight="1" x14ac:dyDescent="0.2">
      <c r="A9" s="356">
        <v>3</v>
      </c>
      <c r="B9" s="357" t="s">
        <v>497</v>
      </c>
      <c r="C9" s="358">
        <f>'5 Venituri si cheltuieli'!C15</f>
        <v>0</v>
      </c>
      <c r="D9" s="359">
        <f>'5 Venituri si cheltuieli'!D15</f>
        <v>0</v>
      </c>
      <c r="E9" s="359">
        <f>'5 Venituri si cheltuieli'!E15</f>
        <v>0</v>
      </c>
      <c r="F9" s="359">
        <f>'5 Venituri si cheltuieli'!F15</f>
        <v>0</v>
      </c>
      <c r="G9" s="359">
        <f>'5 Venituri si cheltuieli'!G15</f>
        <v>0</v>
      </c>
      <c r="H9" s="359">
        <f>'5 Venituri si cheltuieli'!H15</f>
        <v>0</v>
      </c>
      <c r="I9" s="359">
        <f>'5 Venituri si cheltuieli'!I15</f>
        <v>0</v>
      </c>
      <c r="J9" s="359">
        <f>'5 Venituri si cheltuieli'!J15</f>
        <v>0</v>
      </c>
      <c r="K9" s="359">
        <f>'5 Venituri si cheltuieli'!K15</f>
        <v>0</v>
      </c>
      <c r="L9" s="359">
        <f>'5 Venituri si cheltuieli'!L15</f>
        <v>0</v>
      </c>
      <c r="M9" s="359">
        <f>'5 Venituri si cheltuieli'!M15</f>
        <v>0</v>
      </c>
      <c r="N9" s="359">
        <f>'5 Venituri si cheltuieli'!N15</f>
        <v>0</v>
      </c>
      <c r="O9" s="359">
        <f>'5 Venituri si cheltuieli'!O15</f>
        <v>0</v>
      </c>
      <c r="P9" s="359">
        <f>'5 Venituri si cheltuieli'!P15</f>
        <v>0</v>
      </c>
      <c r="Q9" s="359">
        <f>'5 Venituri si cheltuieli'!Q15</f>
        <v>0</v>
      </c>
      <c r="R9" s="359">
        <f>'5 Venituri si cheltuieli'!R15</f>
        <v>0</v>
      </c>
      <c r="S9" s="359">
        <f>'5 Venituri si cheltuieli'!S15</f>
        <v>0</v>
      </c>
      <c r="T9" s="358">
        <f>'5 Venituri si cheltuieli'!T15</f>
        <v>0</v>
      </c>
      <c r="U9" s="358">
        <f>'5 Venituri si cheltuieli'!U15</f>
        <v>0</v>
      </c>
      <c r="V9" s="358">
        <f>'5 Venituri si cheltuieli'!V15</f>
        <v>0</v>
      </c>
      <c r="W9" s="358">
        <f>'5 Venituri si cheltuieli'!W15</f>
        <v>0</v>
      </c>
      <c r="X9" s="358">
        <f>'5 Venituri si cheltuieli'!X15</f>
        <v>0</v>
      </c>
      <c r="Y9" s="358">
        <f>'5 Venituri si cheltuieli'!Y15</f>
        <v>0</v>
      </c>
      <c r="Z9" s="358">
        <f>'5 Venituri si cheltuieli'!Z15</f>
        <v>0</v>
      </c>
      <c r="AA9" s="358">
        <f>'5 Venituri si cheltuieli'!AA15</f>
        <v>0</v>
      </c>
      <c r="AB9" s="358">
        <f>'5 Venituri si cheltuieli'!AB15</f>
        <v>0</v>
      </c>
      <c r="AC9" s="358">
        <f>'5 Venituri si cheltuieli'!AC15</f>
        <v>0</v>
      </c>
      <c r="AD9" s="358">
        <f>'5 Venituri si cheltuieli'!AD15</f>
        <v>0</v>
      </c>
      <c r="AE9" s="358">
        <f>'5 Venituri si cheltuieli'!AE15</f>
        <v>0</v>
      </c>
      <c r="AF9" s="358">
        <f>'5 Venituri si cheltuieli'!AF15</f>
        <v>0</v>
      </c>
      <c r="AG9" s="358">
        <f>'5 Venituri si cheltuieli'!AG15</f>
        <v>0</v>
      </c>
    </row>
    <row r="10" spans="1:33" s="63" customFormat="1" ht="15.75" customHeight="1" x14ac:dyDescent="0.2">
      <c r="A10" s="356">
        <v>4</v>
      </c>
      <c r="B10" s="357" t="s">
        <v>6</v>
      </c>
      <c r="C10" s="358">
        <f>'5 Venituri si cheltuieli'!C16</f>
        <v>0</v>
      </c>
      <c r="D10" s="359">
        <f>'5 Venituri si cheltuieli'!D16</f>
        <v>0</v>
      </c>
      <c r="E10" s="359">
        <f>'5 Venituri si cheltuieli'!E16</f>
        <v>0</v>
      </c>
      <c r="F10" s="359">
        <f>'5 Venituri si cheltuieli'!F16</f>
        <v>0</v>
      </c>
      <c r="G10" s="359">
        <f>'5 Venituri si cheltuieli'!G16</f>
        <v>0</v>
      </c>
      <c r="H10" s="359">
        <f>'5 Venituri si cheltuieli'!H16</f>
        <v>0</v>
      </c>
      <c r="I10" s="359">
        <f>'5 Venituri si cheltuieli'!I16</f>
        <v>0</v>
      </c>
      <c r="J10" s="359">
        <f>'5 Venituri si cheltuieli'!J16</f>
        <v>0</v>
      </c>
      <c r="K10" s="359">
        <f>'5 Venituri si cheltuieli'!K16</f>
        <v>0</v>
      </c>
      <c r="L10" s="359">
        <f>'5 Venituri si cheltuieli'!L16</f>
        <v>0</v>
      </c>
      <c r="M10" s="359">
        <f>'5 Venituri si cheltuieli'!M16</f>
        <v>0</v>
      </c>
      <c r="N10" s="359">
        <f>'5 Venituri si cheltuieli'!N16</f>
        <v>0</v>
      </c>
      <c r="O10" s="359">
        <f>'5 Venituri si cheltuieli'!O16</f>
        <v>0</v>
      </c>
      <c r="P10" s="359">
        <f>'5 Venituri si cheltuieli'!P16</f>
        <v>0</v>
      </c>
      <c r="Q10" s="359">
        <f>'5 Venituri si cheltuieli'!Q16</f>
        <v>0</v>
      </c>
      <c r="R10" s="359">
        <f>'5 Venituri si cheltuieli'!R16</f>
        <v>0</v>
      </c>
      <c r="S10" s="359">
        <f>'5 Venituri si cheltuieli'!S16</f>
        <v>0</v>
      </c>
      <c r="T10" s="358">
        <f>'5 Venituri si cheltuieli'!T16</f>
        <v>0</v>
      </c>
      <c r="U10" s="358">
        <f>'5 Venituri si cheltuieli'!U16</f>
        <v>0</v>
      </c>
      <c r="V10" s="358">
        <f>'5 Venituri si cheltuieli'!V16</f>
        <v>0</v>
      </c>
      <c r="W10" s="358">
        <f>'5 Venituri si cheltuieli'!W16</f>
        <v>0</v>
      </c>
      <c r="X10" s="358">
        <f>'5 Venituri si cheltuieli'!X16</f>
        <v>0</v>
      </c>
      <c r="Y10" s="358">
        <f>'5 Venituri si cheltuieli'!Y16</f>
        <v>0</v>
      </c>
      <c r="Z10" s="358">
        <f>'5 Venituri si cheltuieli'!Z16</f>
        <v>0</v>
      </c>
      <c r="AA10" s="358">
        <f>'5 Venituri si cheltuieli'!AA16</f>
        <v>0</v>
      </c>
      <c r="AB10" s="358">
        <f>'5 Venituri si cheltuieli'!AB16</f>
        <v>0</v>
      </c>
      <c r="AC10" s="358">
        <f>'5 Venituri si cheltuieli'!AC16</f>
        <v>0</v>
      </c>
      <c r="AD10" s="358">
        <f>'5 Venituri si cheltuieli'!AD16</f>
        <v>0</v>
      </c>
      <c r="AE10" s="358">
        <f>'5 Venituri si cheltuieli'!AE16</f>
        <v>0</v>
      </c>
      <c r="AF10" s="358">
        <f>'5 Venituri si cheltuieli'!AF16</f>
        <v>0</v>
      </c>
      <c r="AG10" s="358">
        <f>'5 Venituri si cheltuieli'!AG16</f>
        <v>0</v>
      </c>
    </row>
    <row r="11" spans="1:33" s="63" customFormat="1" ht="15.75" customHeight="1" x14ac:dyDescent="0.2">
      <c r="A11" s="921" t="s">
        <v>464</v>
      </c>
      <c r="B11" s="921" t="s">
        <v>242</v>
      </c>
      <c r="C11" s="360">
        <f>SUM(C7:C10)</f>
        <v>0</v>
      </c>
      <c r="D11" s="361">
        <f t="shared" ref="D11:W11" si="0">SUM(D7:D10)</f>
        <v>0</v>
      </c>
      <c r="E11" s="361">
        <f t="shared" si="0"/>
        <v>0</v>
      </c>
      <c r="F11" s="361">
        <f t="shared" si="0"/>
        <v>0</v>
      </c>
      <c r="G11" s="361">
        <f t="shared" si="0"/>
        <v>0</v>
      </c>
      <c r="H11" s="361">
        <f t="shared" si="0"/>
        <v>0</v>
      </c>
      <c r="I11" s="361">
        <f t="shared" si="0"/>
        <v>0</v>
      </c>
      <c r="J11" s="361">
        <f t="shared" si="0"/>
        <v>0</v>
      </c>
      <c r="K11" s="361">
        <f t="shared" si="0"/>
        <v>0</v>
      </c>
      <c r="L11" s="361">
        <f t="shared" si="0"/>
        <v>0</v>
      </c>
      <c r="M11" s="361">
        <f t="shared" si="0"/>
        <v>0</v>
      </c>
      <c r="N11" s="361">
        <f t="shared" si="0"/>
        <v>0</v>
      </c>
      <c r="O11" s="361">
        <f t="shared" si="0"/>
        <v>0</v>
      </c>
      <c r="P11" s="361">
        <f t="shared" si="0"/>
        <v>0</v>
      </c>
      <c r="Q11" s="361">
        <f t="shared" si="0"/>
        <v>0</v>
      </c>
      <c r="R11" s="361">
        <f t="shared" si="0"/>
        <v>0</v>
      </c>
      <c r="S11" s="361">
        <f t="shared" si="0"/>
        <v>0</v>
      </c>
      <c r="T11" s="360">
        <f t="shared" si="0"/>
        <v>0</v>
      </c>
      <c r="U11" s="360">
        <f t="shared" si="0"/>
        <v>0</v>
      </c>
      <c r="V11" s="360">
        <f t="shared" si="0"/>
        <v>0</v>
      </c>
      <c r="W11" s="360">
        <f t="shared" si="0"/>
        <v>0</v>
      </c>
      <c r="X11" s="360">
        <f>SUM(X7:X10)</f>
        <v>0</v>
      </c>
      <c r="Y11" s="360">
        <f t="shared" ref="Y11:AG11" si="1">SUM(Y7:Y10)</f>
        <v>0</v>
      </c>
      <c r="Z11" s="360">
        <f t="shared" si="1"/>
        <v>0</v>
      </c>
      <c r="AA11" s="360">
        <f t="shared" si="1"/>
        <v>0</v>
      </c>
      <c r="AB11" s="360">
        <f t="shared" si="1"/>
        <v>0</v>
      </c>
      <c r="AC11" s="360">
        <f t="shared" si="1"/>
        <v>0</v>
      </c>
      <c r="AD11" s="360">
        <f t="shared" si="1"/>
        <v>0</v>
      </c>
      <c r="AE11" s="360">
        <f t="shared" si="1"/>
        <v>0</v>
      </c>
      <c r="AF11" s="360">
        <f t="shared" si="1"/>
        <v>0</v>
      </c>
      <c r="AG11" s="360">
        <f t="shared" si="1"/>
        <v>0</v>
      </c>
    </row>
    <row r="12" spans="1:33" s="63" customFormat="1" ht="15.75" customHeight="1" x14ac:dyDescent="0.2">
      <c r="A12" s="917" t="s">
        <v>498</v>
      </c>
      <c r="B12" s="917"/>
      <c r="C12" s="917"/>
      <c r="D12" s="917"/>
      <c r="E12" s="917"/>
      <c r="F12" s="917"/>
      <c r="G12" s="917"/>
      <c r="H12" s="917"/>
      <c r="I12" s="917"/>
      <c r="J12" s="917"/>
      <c r="K12" s="917"/>
      <c r="L12" s="917"/>
      <c r="M12" s="917"/>
      <c r="N12" s="917"/>
      <c r="O12" s="362"/>
      <c r="P12" s="362"/>
      <c r="Q12" s="362"/>
      <c r="R12" s="362"/>
      <c r="S12" s="362"/>
      <c r="T12" s="181"/>
      <c r="U12" s="181"/>
      <c r="V12" s="181"/>
      <c r="W12" s="181"/>
      <c r="X12" s="181"/>
      <c r="Y12" s="181"/>
      <c r="Z12" s="181"/>
      <c r="AA12" s="181"/>
      <c r="AB12" s="181"/>
      <c r="AC12" s="181"/>
      <c r="AD12" s="181"/>
      <c r="AE12" s="181"/>
      <c r="AF12" s="181"/>
      <c r="AG12" s="181"/>
    </row>
    <row r="13" spans="1:33" s="63" customFormat="1" ht="15.75" customHeight="1" x14ac:dyDescent="0.2">
      <c r="A13" s="363">
        <v>5</v>
      </c>
      <c r="B13" s="357" t="s">
        <v>499</v>
      </c>
      <c r="C13" s="364">
        <f>'5 Venituri si cheltuieli'!C30</f>
        <v>0</v>
      </c>
      <c r="D13" s="365">
        <f>'5 Venituri si cheltuieli'!D30</f>
        <v>0</v>
      </c>
      <c r="E13" s="365">
        <f>'5 Venituri si cheltuieli'!E30</f>
        <v>0</v>
      </c>
      <c r="F13" s="365">
        <f>'5 Venituri si cheltuieli'!F30</f>
        <v>0</v>
      </c>
      <c r="G13" s="365">
        <f>'5 Venituri si cheltuieli'!G30</f>
        <v>0</v>
      </c>
      <c r="H13" s="365">
        <f>'5 Venituri si cheltuieli'!H30</f>
        <v>0</v>
      </c>
      <c r="I13" s="365">
        <f>'5 Venituri si cheltuieli'!I30</f>
        <v>0</v>
      </c>
      <c r="J13" s="365">
        <f>'5 Venituri si cheltuieli'!J30</f>
        <v>0</v>
      </c>
      <c r="K13" s="365">
        <f>'5 Venituri si cheltuieli'!K30</f>
        <v>0</v>
      </c>
      <c r="L13" s="365">
        <f>'5 Venituri si cheltuieli'!L30</f>
        <v>0</v>
      </c>
      <c r="M13" s="365">
        <f>'5 Venituri si cheltuieli'!M30</f>
        <v>0</v>
      </c>
      <c r="N13" s="365">
        <f>'5 Venituri si cheltuieli'!N30</f>
        <v>0</v>
      </c>
      <c r="O13" s="365">
        <f>'5 Venituri si cheltuieli'!O30</f>
        <v>0</v>
      </c>
      <c r="P13" s="365">
        <f>'5 Venituri si cheltuieli'!P30</f>
        <v>0</v>
      </c>
      <c r="Q13" s="365">
        <f>'5 Venituri si cheltuieli'!Q30</f>
        <v>0</v>
      </c>
      <c r="R13" s="365">
        <f>'5 Venituri si cheltuieli'!R30</f>
        <v>0</v>
      </c>
      <c r="S13" s="365">
        <f>'5 Venituri si cheltuieli'!S30</f>
        <v>0</v>
      </c>
      <c r="T13" s="364">
        <f>'5 Venituri si cheltuieli'!T30</f>
        <v>0</v>
      </c>
      <c r="U13" s="364">
        <f>'5 Venituri si cheltuieli'!U30</f>
        <v>0</v>
      </c>
      <c r="V13" s="364">
        <f>'5 Venituri si cheltuieli'!V30</f>
        <v>0</v>
      </c>
      <c r="W13" s="364">
        <f>'5 Venituri si cheltuieli'!W30</f>
        <v>0</v>
      </c>
      <c r="X13" s="364">
        <f>'5 Venituri si cheltuieli'!X30</f>
        <v>0</v>
      </c>
      <c r="Y13" s="364">
        <f>'5 Venituri si cheltuieli'!Y30</f>
        <v>0</v>
      </c>
      <c r="Z13" s="364">
        <f>'5 Venituri si cheltuieli'!Z30</f>
        <v>0</v>
      </c>
      <c r="AA13" s="364">
        <f>'5 Venituri si cheltuieli'!AA30</f>
        <v>0</v>
      </c>
      <c r="AB13" s="364">
        <f>'5 Venituri si cheltuieli'!AB30</f>
        <v>0</v>
      </c>
      <c r="AC13" s="364">
        <f>'5 Venituri si cheltuieli'!AC30</f>
        <v>0</v>
      </c>
      <c r="AD13" s="364">
        <f>'5 Venituri si cheltuieli'!AD30</f>
        <v>0</v>
      </c>
      <c r="AE13" s="364">
        <f>'5 Venituri si cheltuieli'!AE30</f>
        <v>0</v>
      </c>
      <c r="AF13" s="364">
        <f>'5 Venituri si cheltuieli'!AF30</f>
        <v>0</v>
      </c>
      <c r="AG13" s="364">
        <f>'5 Venituri si cheltuieli'!AG30</f>
        <v>0</v>
      </c>
    </row>
    <row r="14" spans="1:33" s="63" customFormat="1" ht="15.75" customHeight="1" x14ac:dyDescent="0.2">
      <c r="A14" s="363">
        <v>6</v>
      </c>
      <c r="B14" s="357" t="s">
        <v>500</v>
      </c>
      <c r="C14" s="364">
        <f>'5 Venituri si cheltuieli'!C33</f>
        <v>0</v>
      </c>
      <c r="D14" s="365">
        <f>'5 Venituri si cheltuieli'!D33</f>
        <v>0</v>
      </c>
      <c r="E14" s="365">
        <f>'5 Venituri si cheltuieli'!E33</f>
        <v>0</v>
      </c>
      <c r="F14" s="365">
        <f>'5 Venituri si cheltuieli'!F33</f>
        <v>0</v>
      </c>
      <c r="G14" s="365">
        <f>'5 Venituri si cheltuieli'!G33</f>
        <v>0</v>
      </c>
      <c r="H14" s="365">
        <f>'5 Venituri si cheltuieli'!H33</f>
        <v>0</v>
      </c>
      <c r="I14" s="365">
        <f>'5 Venituri si cheltuieli'!I33</f>
        <v>0</v>
      </c>
      <c r="J14" s="365">
        <f>'5 Venituri si cheltuieli'!J33</f>
        <v>0</v>
      </c>
      <c r="K14" s="365">
        <f>'5 Venituri si cheltuieli'!K33</f>
        <v>0</v>
      </c>
      <c r="L14" s="365">
        <f>'5 Venituri si cheltuieli'!L33</f>
        <v>0</v>
      </c>
      <c r="M14" s="365">
        <f>'5 Venituri si cheltuieli'!M33</f>
        <v>0</v>
      </c>
      <c r="N14" s="365">
        <f>'5 Venituri si cheltuieli'!N33</f>
        <v>0</v>
      </c>
      <c r="O14" s="365">
        <f>'5 Venituri si cheltuieli'!O33</f>
        <v>0</v>
      </c>
      <c r="P14" s="365">
        <f>'5 Venituri si cheltuieli'!P33</f>
        <v>0</v>
      </c>
      <c r="Q14" s="365">
        <f>'5 Venituri si cheltuieli'!Q33</f>
        <v>0</v>
      </c>
      <c r="R14" s="365">
        <f>'5 Venituri si cheltuieli'!R33</f>
        <v>0</v>
      </c>
      <c r="S14" s="365">
        <f>'5 Venituri si cheltuieli'!S33</f>
        <v>0</v>
      </c>
      <c r="T14" s="364">
        <f>'5 Venituri si cheltuieli'!T33</f>
        <v>0</v>
      </c>
      <c r="U14" s="364">
        <f>'5 Venituri si cheltuieli'!U33</f>
        <v>0</v>
      </c>
      <c r="V14" s="364">
        <f>'5 Venituri si cheltuieli'!V33</f>
        <v>0</v>
      </c>
      <c r="W14" s="364">
        <f>'5 Venituri si cheltuieli'!W33</f>
        <v>0</v>
      </c>
      <c r="X14" s="364">
        <f>'5 Venituri si cheltuieli'!X33</f>
        <v>0</v>
      </c>
      <c r="Y14" s="364">
        <f>'5 Venituri si cheltuieli'!Y33</f>
        <v>0</v>
      </c>
      <c r="Z14" s="364">
        <f>'5 Venituri si cheltuieli'!Z33</f>
        <v>0</v>
      </c>
      <c r="AA14" s="364">
        <f>'5 Venituri si cheltuieli'!AA33</f>
        <v>0</v>
      </c>
      <c r="AB14" s="364">
        <f>'5 Venituri si cheltuieli'!AB33</f>
        <v>0</v>
      </c>
      <c r="AC14" s="364">
        <f>'5 Venituri si cheltuieli'!AC33</f>
        <v>0</v>
      </c>
      <c r="AD14" s="364">
        <f>'5 Venituri si cheltuieli'!AD33</f>
        <v>0</v>
      </c>
      <c r="AE14" s="364">
        <f>'5 Venituri si cheltuieli'!AE33</f>
        <v>0</v>
      </c>
      <c r="AF14" s="364">
        <f>'5 Venituri si cheltuieli'!AF33</f>
        <v>0</v>
      </c>
      <c r="AG14" s="364">
        <f>'5 Venituri si cheltuieli'!AG33</f>
        <v>0</v>
      </c>
    </row>
    <row r="15" spans="1:33" s="63" customFormat="1" ht="15.75" customHeight="1" x14ac:dyDescent="0.2">
      <c r="A15" s="363">
        <v>7</v>
      </c>
      <c r="B15" s="357" t="s">
        <v>501</v>
      </c>
      <c r="C15" s="364">
        <f>SUM('5 Venituri si cheltuieli'!C34:C36)</f>
        <v>0</v>
      </c>
      <c r="D15" s="364">
        <f>SUM('5 Venituri si cheltuieli'!D34:D36)</f>
        <v>0</v>
      </c>
      <c r="E15" s="364">
        <f>SUM('5 Venituri si cheltuieli'!E34:E36)</f>
        <v>0</v>
      </c>
      <c r="F15" s="364">
        <f>SUM('5 Venituri si cheltuieli'!F34:F36)</f>
        <v>0</v>
      </c>
      <c r="G15" s="364">
        <f>SUM('5 Venituri si cheltuieli'!G34:G36)</f>
        <v>0</v>
      </c>
      <c r="H15" s="364">
        <f>SUM('5 Venituri si cheltuieli'!H34:H36)</f>
        <v>0</v>
      </c>
      <c r="I15" s="364">
        <f>SUM('5 Venituri si cheltuieli'!I34:I36)</f>
        <v>0</v>
      </c>
      <c r="J15" s="364">
        <f>SUM('5 Venituri si cheltuieli'!J34:J36)</f>
        <v>0</v>
      </c>
      <c r="K15" s="364">
        <f>SUM('5 Venituri si cheltuieli'!K34:K36)</f>
        <v>0</v>
      </c>
      <c r="L15" s="364">
        <f>SUM('5 Venituri si cheltuieli'!L34:L36)</f>
        <v>0</v>
      </c>
      <c r="M15" s="364">
        <f>SUM('5 Venituri si cheltuieli'!M34:M36)</f>
        <v>0</v>
      </c>
      <c r="N15" s="364">
        <f>SUM('5 Venituri si cheltuieli'!N34:N36)</f>
        <v>0</v>
      </c>
      <c r="O15" s="364">
        <f>SUM('5 Venituri si cheltuieli'!O34:O36)</f>
        <v>0</v>
      </c>
      <c r="P15" s="364">
        <f>SUM('5 Venituri si cheltuieli'!P34:P36)</f>
        <v>0</v>
      </c>
      <c r="Q15" s="364">
        <f>SUM('5 Venituri si cheltuieli'!Q34:Q36)</f>
        <v>0</v>
      </c>
      <c r="R15" s="364">
        <f>SUM('5 Venituri si cheltuieli'!R34:R36)</f>
        <v>0</v>
      </c>
      <c r="S15" s="364">
        <f>SUM('5 Venituri si cheltuieli'!S34:S36)</f>
        <v>0</v>
      </c>
      <c r="T15" s="364">
        <f>SUM('5 Venituri si cheltuieli'!T34:T36)</f>
        <v>0</v>
      </c>
      <c r="U15" s="364">
        <f>SUM('5 Venituri si cheltuieli'!U34:U36)</f>
        <v>0</v>
      </c>
      <c r="V15" s="364">
        <f>SUM('5 Venituri si cheltuieli'!V34:V36)</f>
        <v>0</v>
      </c>
      <c r="W15" s="364">
        <f>SUM('5 Venituri si cheltuieli'!W34:W36)</f>
        <v>0</v>
      </c>
      <c r="X15" s="364">
        <f>SUM('5 Venituri si cheltuieli'!X34:X36)</f>
        <v>0</v>
      </c>
      <c r="Y15" s="364">
        <f>SUM('5 Venituri si cheltuieli'!Y34:Y36)</f>
        <v>0</v>
      </c>
      <c r="Z15" s="364">
        <f>SUM('5 Venituri si cheltuieli'!Z34:Z36)</f>
        <v>0</v>
      </c>
      <c r="AA15" s="364">
        <f>SUM('5 Venituri si cheltuieli'!AA34:AA36)</f>
        <v>0</v>
      </c>
      <c r="AB15" s="364">
        <f>SUM('5 Venituri si cheltuieli'!AB34:AB36)</f>
        <v>0</v>
      </c>
      <c r="AC15" s="364">
        <f>SUM('5 Venituri si cheltuieli'!AC34:AC36)</f>
        <v>0</v>
      </c>
      <c r="AD15" s="364">
        <f>SUM('5 Venituri si cheltuieli'!AD34:AD36)</f>
        <v>0</v>
      </c>
      <c r="AE15" s="364">
        <f>SUM('5 Venituri si cheltuieli'!AE34:AE36)</f>
        <v>0</v>
      </c>
      <c r="AF15" s="364">
        <f>SUM('5 Venituri si cheltuieli'!AF34:AF36)</f>
        <v>0</v>
      </c>
      <c r="AG15" s="364">
        <f>SUM('5 Venituri si cheltuieli'!AG34:AG36)</f>
        <v>0</v>
      </c>
    </row>
    <row r="16" spans="1:33" s="63" customFormat="1" ht="27.75" customHeight="1" x14ac:dyDescent="0.2">
      <c r="A16" s="363">
        <v>8</v>
      </c>
      <c r="B16" s="357" t="s">
        <v>481</v>
      </c>
      <c r="C16" s="364">
        <f>'5 Venituri si cheltuieli'!C37</f>
        <v>0</v>
      </c>
      <c r="D16" s="365">
        <f>'5 Venituri si cheltuieli'!D37</f>
        <v>0</v>
      </c>
      <c r="E16" s="365">
        <f>'5 Venituri si cheltuieli'!E37</f>
        <v>0</v>
      </c>
      <c r="F16" s="365">
        <f>'5 Venituri si cheltuieli'!F37</f>
        <v>0</v>
      </c>
      <c r="G16" s="365">
        <f>'5 Venituri si cheltuieli'!G37</f>
        <v>0</v>
      </c>
      <c r="H16" s="365">
        <f>'5 Venituri si cheltuieli'!H37</f>
        <v>0</v>
      </c>
      <c r="I16" s="365">
        <f>'5 Venituri si cheltuieli'!I37</f>
        <v>0</v>
      </c>
      <c r="J16" s="365">
        <f>'5 Venituri si cheltuieli'!J37</f>
        <v>0</v>
      </c>
      <c r="K16" s="365">
        <f>'5 Venituri si cheltuieli'!K37</f>
        <v>0</v>
      </c>
      <c r="L16" s="365">
        <f>'5 Venituri si cheltuieli'!L37</f>
        <v>0</v>
      </c>
      <c r="M16" s="365">
        <f>'5 Venituri si cheltuieli'!M37</f>
        <v>0</v>
      </c>
      <c r="N16" s="365">
        <f>'5 Venituri si cheltuieli'!N37</f>
        <v>0</v>
      </c>
      <c r="O16" s="365">
        <f>'5 Venituri si cheltuieli'!O37</f>
        <v>0</v>
      </c>
      <c r="P16" s="365">
        <f>'5 Venituri si cheltuieli'!P37</f>
        <v>0</v>
      </c>
      <c r="Q16" s="365">
        <f>'5 Venituri si cheltuieli'!Q37</f>
        <v>0</v>
      </c>
      <c r="R16" s="365">
        <f>'5 Venituri si cheltuieli'!R37</f>
        <v>0</v>
      </c>
      <c r="S16" s="365">
        <f>'5 Venituri si cheltuieli'!S37</f>
        <v>0</v>
      </c>
      <c r="T16" s="364">
        <f>'5 Venituri si cheltuieli'!T37</f>
        <v>0</v>
      </c>
      <c r="U16" s="364">
        <f>'5 Venituri si cheltuieli'!U37</f>
        <v>0</v>
      </c>
      <c r="V16" s="364">
        <f>'5 Venituri si cheltuieli'!V37</f>
        <v>0</v>
      </c>
      <c r="W16" s="364">
        <f>'5 Venituri si cheltuieli'!W37</f>
        <v>0</v>
      </c>
      <c r="X16" s="364">
        <f>'5 Venituri si cheltuieli'!X37</f>
        <v>0</v>
      </c>
      <c r="Y16" s="364">
        <f>'5 Venituri si cheltuieli'!Y37</f>
        <v>0</v>
      </c>
      <c r="Z16" s="364">
        <f>'5 Venituri si cheltuieli'!Z37</f>
        <v>0</v>
      </c>
      <c r="AA16" s="364">
        <f>'5 Venituri si cheltuieli'!AA37</f>
        <v>0</v>
      </c>
      <c r="AB16" s="364">
        <f>'5 Venituri si cheltuieli'!AB37</f>
        <v>0</v>
      </c>
      <c r="AC16" s="364">
        <f>'5 Venituri si cheltuieli'!AC37</f>
        <v>0</v>
      </c>
      <c r="AD16" s="364">
        <f>'5 Venituri si cheltuieli'!AD37</f>
        <v>0</v>
      </c>
      <c r="AE16" s="364">
        <f>'5 Venituri si cheltuieli'!AE37</f>
        <v>0</v>
      </c>
      <c r="AF16" s="364">
        <f>'5 Venituri si cheltuieli'!AF37</f>
        <v>0</v>
      </c>
      <c r="AG16" s="364">
        <f>'5 Venituri si cheltuieli'!AG37</f>
        <v>0</v>
      </c>
    </row>
    <row r="17" spans="1:33" s="63" customFormat="1" ht="15.75" customHeight="1" x14ac:dyDescent="0.2">
      <c r="A17" s="916" t="s">
        <v>502</v>
      </c>
      <c r="B17" s="916"/>
      <c r="C17" s="366">
        <f>SUM(C13:C16)</f>
        <v>0</v>
      </c>
      <c r="D17" s="367">
        <f t="shared" ref="D17:AG17" si="2">SUM(D13:D16)</f>
        <v>0</v>
      </c>
      <c r="E17" s="367">
        <f t="shared" si="2"/>
        <v>0</v>
      </c>
      <c r="F17" s="367">
        <f t="shared" si="2"/>
        <v>0</v>
      </c>
      <c r="G17" s="367">
        <f t="shared" si="2"/>
        <v>0</v>
      </c>
      <c r="H17" s="367">
        <f t="shared" si="2"/>
        <v>0</v>
      </c>
      <c r="I17" s="367">
        <f t="shared" si="2"/>
        <v>0</v>
      </c>
      <c r="J17" s="367">
        <f t="shared" si="2"/>
        <v>0</v>
      </c>
      <c r="K17" s="367">
        <f t="shared" si="2"/>
        <v>0</v>
      </c>
      <c r="L17" s="367">
        <f t="shared" si="2"/>
        <v>0</v>
      </c>
      <c r="M17" s="367">
        <f t="shared" si="2"/>
        <v>0</v>
      </c>
      <c r="N17" s="367">
        <f t="shared" si="2"/>
        <v>0</v>
      </c>
      <c r="O17" s="367">
        <f t="shared" si="2"/>
        <v>0</v>
      </c>
      <c r="P17" s="367">
        <f t="shared" si="2"/>
        <v>0</v>
      </c>
      <c r="Q17" s="367">
        <f t="shared" si="2"/>
        <v>0</v>
      </c>
      <c r="R17" s="367">
        <f t="shared" si="2"/>
        <v>0</v>
      </c>
      <c r="S17" s="367">
        <f t="shared" si="2"/>
        <v>0</v>
      </c>
      <c r="T17" s="366">
        <f t="shared" si="2"/>
        <v>0</v>
      </c>
      <c r="U17" s="366">
        <f t="shared" si="2"/>
        <v>0</v>
      </c>
      <c r="V17" s="366">
        <f t="shared" si="2"/>
        <v>0</v>
      </c>
      <c r="W17" s="366">
        <f t="shared" si="2"/>
        <v>0</v>
      </c>
      <c r="X17" s="366">
        <f t="shared" si="2"/>
        <v>0</v>
      </c>
      <c r="Y17" s="366">
        <f t="shared" si="2"/>
        <v>0</v>
      </c>
      <c r="Z17" s="366">
        <f t="shared" si="2"/>
        <v>0</v>
      </c>
      <c r="AA17" s="366">
        <f t="shared" si="2"/>
        <v>0</v>
      </c>
      <c r="AB17" s="366">
        <f t="shared" si="2"/>
        <v>0</v>
      </c>
      <c r="AC17" s="366">
        <f t="shared" si="2"/>
        <v>0</v>
      </c>
      <c r="AD17" s="366">
        <f t="shared" si="2"/>
        <v>0</v>
      </c>
      <c r="AE17" s="366">
        <f t="shared" si="2"/>
        <v>0</v>
      </c>
      <c r="AF17" s="366">
        <f t="shared" si="2"/>
        <v>0</v>
      </c>
      <c r="AG17" s="366">
        <f t="shared" si="2"/>
        <v>0</v>
      </c>
    </row>
    <row r="18" spans="1:33" s="63" customFormat="1" ht="15.75" customHeight="1" x14ac:dyDescent="0.2">
      <c r="A18" s="916" t="s">
        <v>503</v>
      </c>
      <c r="B18" s="916" t="s">
        <v>504</v>
      </c>
      <c r="C18" s="366">
        <f>C11-C17</f>
        <v>0</v>
      </c>
      <c r="D18" s="367">
        <f t="shared" ref="D18:AG18" si="3">D11-D17</f>
        <v>0</v>
      </c>
      <c r="E18" s="367">
        <f t="shared" si="3"/>
        <v>0</v>
      </c>
      <c r="F18" s="367">
        <f t="shared" si="3"/>
        <v>0</v>
      </c>
      <c r="G18" s="367">
        <f t="shared" si="3"/>
        <v>0</v>
      </c>
      <c r="H18" s="367">
        <f t="shared" si="3"/>
        <v>0</v>
      </c>
      <c r="I18" s="367">
        <f t="shared" si="3"/>
        <v>0</v>
      </c>
      <c r="J18" s="367">
        <f t="shared" si="3"/>
        <v>0</v>
      </c>
      <c r="K18" s="367">
        <f t="shared" si="3"/>
        <v>0</v>
      </c>
      <c r="L18" s="367">
        <f t="shared" si="3"/>
        <v>0</v>
      </c>
      <c r="M18" s="367">
        <f t="shared" si="3"/>
        <v>0</v>
      </c>
      <c r="N18" s="367">
        <f t="shared" si="3"/>
        <v>0</v>
      </c>
      <c r="O18" s="367">
        <f t="shared" si="3"/>
        <v>0</v>
      </c>
      <c r="P18" s="367">
        <f t="shared" si="3"/>
        <v>0</v>
      </c>
      <c r="Q18" s="367">
        <f t="shared" si="3"/>
        <v>0</v>
      </c>
      <c r="R18" s="367">
        <f t="shared" si="3"/>
        <v>0</v>
      </c>
      <c r="S18" s="367">
        <f t="shared" si="3"/>
        <v>0</v>
      </c>
      <c r="T18" s="366">
        <f t="shared" si="3"/>
        <v>0</v>
      </c>
      <c r="U18" s="366">
        <f t="shared" si="3"/>
        <v>0</v>
      </c>
      <c r="V18" s="366">
        <f t="shared" si="3"/>
        <v>0</v>
      </c>
      <c r="W18" s="366">
        <f t="shared" si="3"/>
        <v>0</v>
      </c>
      <c r="X18" s="366">
        <f t="shared" si="3"/>
        <v>0</v>
      </c>
      <c r="Y18" s="366">
        <f t="shared" si="3"/>
        <v>0</v>
      </c>
      <c r="Z18" s="366">
        <f t="shared" si="3"/>
        <v>0</v>
      </c>
      <c r="AA18" s="366">
        <f t="shared" si="3"/>
        <v>0</v>
      </c>
      <c r="AB18" s="366">
        <f t="shared" si="3"/>
        <v>0</v>
      </c>
      <c r="AC18" s="366">
        <f t="shared" si="3"/>
        <v>0</v>
      </c>
      <c r="AD18" s="366">
        <f t="shared" si="3"/>
        <v>0</v>
      </c>
      <c r="AE18" s="366">
        <f t="shared" si="3"/>
        <v>0</v>
      </c>
      <c r="AF18" s="366">
        <f t="shared" si="3"/>
        <v>0</v>
      </c>
      <c r="AG18" s="366">
        <f t="shared" si="3"/>
        <v>0</v>
      </c>
    </row>
    <row r="19" spans="1:33" s="63" customFormat="1" ht="15.75" customHeight="1" x14ac:dyDescent="0.2">
      <c r="A19" s="917" t="s">
        <v>505</v>
      </c>
      <c r="B19" s="917"/>
      <c r="C19" s="917"/>
      <c r="D19" s="917"/>
      <c r="E19" s="917"/>
      <c r="F19" s="917"/>
      <c r="G19" s="917"/>
      <c r="H19" s="917"/>
      <c r="I19" s="917"/>
      <c r="J19" s="917"/>
      <c r="K19" s="917"/>
      <c r="L19" s="917"/>
      <c r="M19" s="917"/>
      <c r="N19" s="917"/>
      <c r="O19" s="362"/>
      <c r="P19" s="362"/>
      <c r="Q19" s="362"/>
      <c r="R19" s="362"/>
      <c r="S19" s="362"/>
      <c r="T19" s="181"/>
      <c r="U19" s="181"/>
      <c r="V19" s="181"/>
      <c r="W19" s="181"/>
      <c r="X19" s="181"/>
      <c r="Y19" s="181"/>
      <c r="Z19" s="181"/>
      <c r="AA19" s="181"/>
      <c r="AB19" s="181"/>
      <c r="AC19" s="181"/>
      <c r="AD19" s="181"/>
      <c r="AE19" s="181"/>
      <c r="AF19" s="181"/>
      <c r="AG19" s="181"/>
    </row>
    <row r="20" spans="1:33" s="63" customFormat="1" ht="15.75" customHeight="1" x14ac:dyDescent="0.2">
      <c r="A20" s="916" t="s">
        <v>469</v>
      </c>
      <c r="B20" s="916" t="s">
        <v>469</v>
      </c>
      <c r="C20" s="366">
        <f>'5 Venituri si cheltuieli'!C22</f>
        <v>0</v>
      </c>
      <c r="D20" s="367">
        <f>'5 Venituri si cheltuieli'!D22</f>
        <v>0</v>
      </c>
      <c r="E20" s="367">
        <f>'5 Venituri si cheltuieli'!E22</f>
        <v>0</v>
      </c>
      <c r="F20" s="367">
        <f>'5 Venituri si cheltuieli'!F22</f>
        <v>0</v>
      </c>
      <c r="G20" s="367">
        <f>'5 Venituri si cheltuieli'!G22</f>
        <v>0</v>
      </c>
      <c r="H20" s="367">
        <f>'5 Venituri si cheltuieli'!H22</f>
        <v>0</v>
      </c>
      <c r="I20" s="367">
        <f>'5 Venituri si cheltuieli'!I22</f>
        <v>0</v>
      </c>
      <c r="J20" s="367">
        <f>'5 Venituri si cheltuieli'!J22</f>
        <v>0</v>
      </c>
      <c r="K20" s="367">
        <f>'5 Venituri si cheltuieli'!K22</f>
        <v>0</v>
      </c>
      <c r="L20" s="367">
        <f>'5 Venituri si cheltuieli'!L22</f>
        <v>0</v>
      </c>
      <c r="M20" s="367">
        <f>'5 Venituri si cheltuieli'!M22</f>
        <v>0</v>
      </c>
      <c r="N20" s="367">
        <f>'5 Venituri si cheltuieli'!N22</f>
        <v>0</v>
      </c>
      <c r="O20" s="367">
        <f>'5 Venituri si cheltuieli'!O22</f>
        <v>0</v>
      </c>
      <c r="P20" s="367">
        <f>'5 Venituri si cheltuieli'!P22</f>
        <v>0</v>
      </c>
      <c r="Q20" s="367">
        <f>'5 Venituri si cheltuieli'!Q22</f>
        <v>0</v>
      </c>
      <c r="R20" s="367">
        <f>'5 Venituri si cheltuieli'!R22</f>
        <v>0</v>
      </c>
      <c r="S20" s="367">
        <f>'5 Venituri si cheltuieli'!S22</f>
        <v>0</v>
      </c>
      <c r="T20" s="366">
        <f>'5 Venituri si cheltuieli'!T22</f>
        <v>0</v>
      </c>
      <c r="U20" s="366">
        <f>'5 Venituri si cheltuieli'!U22</f>
        <v>0</v>
      </c>
      <c r="V20" s="366">
        <f>'5 Venituri si cheltuieli'!V22</f>
        <v>0</v>
      </c>
      <c r="W20" s="366">
        <f>'5 Venituri si cheltuieli'!W22</f>
        <v>0</v>
      </c>
      <c r="X20" s="366">
        <f>'5 Venituri si cheltuieli'!X22</f>
        <v>0</v>
      </c>
      <c r="Y20" s="366">
        <f>'5 Venituri si cheltuieli'!Y22</f>
        <v>0</v>
      </c>
      <c r="Z20" s="366">
        <f>'5 Venituri si cheltuieli'!Z22</f>
        <v>0</v>
      </c>
      <c r="AA20" s="366">
        <f>'5 Venituri si cheltuieli'!AA22</f>
        <v>0</v>
      </c>
      <c r="AB20" s="366">
        <f>'5 Venituri si cheltuieli'!AB22</f>
        <v>0</v>
      </c>
      <c r="AC20" s="366">
        <f>'5 Venituri si cheltuieli'!AC22</f>
        <v>0</v>
      </c>
      <c r="AD20" s="366">
        <f>'5 Venituri si cheltuieli'!AD22</f>
        <v>0</v>
      </c>
      <c r="AE20" s="366">
        <f>'5 Venituri si cheltuieli'!AE22</f>
        <v>0</v>
      </c>
      <c r="AF20" s="366">
        <f>'5 Venituri si cheltuieli'!AF22</f>
        <v>0</v>
      </c>
      <c r="AG20" s="366">
        <f>'5 Venituri si cheltuieli'!AG22</f>
        <v>0</v>
      </c>
    </row>
    <row r="21" spans="1:33" s="63" customFormat="1" ht="15.75" customHeight="1" x14ac:dyDescent="0.2">
      <c r="A21" s="917" t="s">
        <v>506</v>
      </c>
      <c r="B21" s="917"/>
      <c r="C21" s="917"/>
      <c r="D21" s="917"/>
      <c r="E21" s="917"/>
      <c r="F21" s="917"/>
      <c r="G21" s="917"/>
      <c r="H21" s="917"/>
      <c r="I21" s="917"/>
      <c r="J21" s="917"/>
      <c r="K21" s="917"/>
      <c r="L21" s="917"/>
      <c r="M21" s="917"/>
      <c r="N21" s="917"/>
      <c r="O21" s="362"/>
      <c r="P21" s="362"/>
      <c r="Q21" s="362"/>
      <c r="R21" s="362"/>
      <c r="S21" s="362"/>
      <c r="T21" s="181"/>
      <c r="U21" s="181"/>
      <c r="V21" s="181"/>
      <c r="W21" s="181"/>
      <c r="X21" s="181"/>
      <c r="Y21" s="181"/>
      <c r="Z21" s="181"/>
      <c r="AA21" s="181"/>
      <c r="AB21" s="181"/>
      <c r="AC21" s="181"/>
      <c r="AD21" s="181"/>
      <c r="AE21" s="181"/>
      <c r="AF21" s="181"/>
      <c r="AG21" s="181"/>
    </row>
    <row r="22" spans="1:33" s="63" customFormat="1" ht="15.75" customHeight="1" x14ac:dyDescent="0.2">
      <c r="A22" s="356">
        <v>9</v>
      </c>
      <c r="B22" s="357" t="s">
        <v>483</v>
      </c>
      <c r="C22" s="368">
        <f>'5 Venituri si cheltuieli'!C39</f>
        <v>0</v>
      </c>
      <c r="D22" s="369">
        <f>'5 Venituri si cheltuieli'!D39</f>
        <v>0</v>
      </c>
      <c r="E22" s="369">
        <f>'5 Venituri si cheltuieli'!E39</f>
        <v>0</v>
      </c>
      <c r="F22" s="369">
        <f>'5 Venituri si cheltuieli'!F39</f>
        <v>0</v>
      </c>
      <c r="G22" s="369">
        <f>'5 Venituri si cheltuieli'!G39</f>
        <v>0</v>
      </c>
      <c r="H22" s="369">
        <f>'5 Venituri si cheltuieli'!H39</f>
        <v>0</v>
      </c>
      <c r="I22" s="369">
        <f>'5 Venituri si cheltuieli'!I39</f>
        <v>0</v>
      </c>
      <c r="J22" s="369">
        <f>'5 Venituri si cheltuieli'!J39</f>
        <v>0</v>
      </c>
      <c r="K22" s="369">
        <f>'5 Venituri si cheltuieli'!K39</f>
        <v>0</v>
      </c>
      <c r="L22" s="369">
        <f>'5 Venituri si cheltuieli'!L39</f>
        <v>0</v>
      </c>
      <c r="M22" s="369">
        <f>'5 Venituri si cheltuieli'!M39</f>
        <v>0</v>
      </c>
      <c r="N22" s="369">
        <f>'5 Venituri si cheltuieli'!N39</f>
        <v>0</v>
      </c>
      <c r="O22" s="369">
        <f>'5 Venituri si cheltuieli'!O39</f>
        <v>0</v>
      </c>
      <c r="P22" s="369">
        <f>'5 Venituri si cheltuieli'!P39</f>
        <v>0</v>
      </c>
      <c r="Q22" s="369">
        <f>'5 Venituri si cheltuieli'!Q39</f>
        <v>0</v>
      </c>
      <c r="R22" s="369">
        <f>'5 Venituri si cheltuieli'!R39</f>
        <v>0</v>
      </c>
      <c r="S22" s="369">
        <f>'5 Venituri si cheltuieli'!S39</f>
        <v>0</v>
      </c>
      <c r="T22" s="368">
        <f>'5 Venituri si cheltuieli'!T39</f>
        <v>0</v>
      </c>
      <c r="U22" s="368">
        <f>'5 Venituri si cheltuieli'!U39</f>
        <v>0</v>
      </c>
      <c r="V22" s="368">
        <f>'5 Venituri si cheltuieli'!V39</f>
        <v>0</v>
      </c>
      <c r="W22" s="368">
        <f>'5 Venituri si cheltuieli'!W39</f>
        <v>0</v>
      </c>
      <c r="X22" s="368">
        <f>'5 Venituri si cheltuieli'!X39</f>
        <v>0</v>
      </c>
      <c r="Y22" s="368">
        <f>'5 Venituri si cheltuieli'!Y39</f>
        <v>0</v>
      </c>
      <c r="Z22" s="368">
        <f>'5 Venituri si cheltuieli'!Z39</f>
        <v>0</v>
      </c>
      <c r="AA22" s="368">
        <f>'5 Venituri si cheltuieli'!AA39</f>
        <v>0</v>
      </c>
      <c r="AB22" s="368">
        <f>'5 Venituri si cheltuieli'!AB39</f>
        <v>0</v>
      </c>
      <c r="AC22" s="368">
        <f>'5 Venituri si cheltuieli'!AC39</f>
        <v>0</v>
      </c>
      <c r="AD22" s="368">
        <f>'5 Venituri si cheltuieli'!AD39</f>
        <v>0</v>
      </c>
      <c r="AE22" s="368">
        <f>'5 Venituri si cheltuieli'!AE39</f>
        <v>0</v>
      </c>
      <c r="AF22" s="368">
        <f>'5 Venituri si cheltuieli'!AF39</f>
        <v>0</v>
      </c>
      <c r="AG22" s="368">
        <f>'5 Venituri si cheltuieli'!AG39</f>
        <v>0</v>
      </c>
    </row>
    <row r="23" spans="1:33" s="63" customFormat="1" ht="15.75" customHeight="1" x14ac:dyDescent="0.2">
      <c r="A23" s="356"/>
      <c r="B23" s="336" t="s">
        <v>484</v>
      </c>
      <c r="C23" s="368">
        <f>'5 Venituri si cheltuieli'!C40</f>
        <v>0</v>
      </c>
      <c r="D23" s="369">
        <f>'5 Venituri si cheltuieli'!D40</f>
        <v>0</v>
      </c>
      <c r="E23" s="369">
        <f>'5 Venituri si cheltuieli'!E40</f>
        <v>0</v>
      </c>
      <c r="F23" s="369">
        <f>'5 Venituri si cheltuieli'!F40</f>
        <v>0</v>
      </c>
      <c r="G23" s="369">
        <f>'5 Venituri si cheltuieli'!G40</f>
        <v>0</v>
      </c>
      <c r="H23" s="369">
        <f>'5 Venituri si cheltuieli'!H40</f>
        <v>0</v>
      </c>
      <c r="I23" s="369">
        <f>'5 Venituri si cheltuieli'!I40</f>
        <v>0</v>
      </c>
      <c r="J23" s="369">
        <f>'5 Venituri si cheltuieli'!J40</f>
        <v>0</v>
      </c>
      <c r="K23" s="369">
        <f>'5 Venituri si cheltuieli'!K40</f>
        <v>0</v>
      </c>
      <c r="L23" s="369">
        <f>'5 Venituri si cheltuieli'!L40</f>
        <v>0</v>
      </c>
      <c r="M23" s="369">
        <f>'5 Venituri si cheltuieli'!M40</f>
        <v>0</v>
      </c>
      <c r="N23" s="369">
        <f>'5 Venituri si cheltuieli'!N40</f>
        <v>0</v>
      </c>
      <c r="O23" s="369">
        <f>'5 Venituri si cheltuieli'!O40</f>
        <v>0</v>
      </c>
      <c r="P23" s="369">
        <f>'5 Venituri si cheltuieli'!P40</f>
        <v>0</v>
      </c>
      <c r="Q23" s="369">
        <f>'5 Venituri si cheltuieli'!Q40</f>
        <v>0</v>
      </c>
      <c r="R23" s="369">
        <f>'5 Venituri si cheltuieli'!R40</f>
        <v>0</v>
      </c>
      <c r="S23" s="369">
        <f>'5 Venituri si cheltuieli'!S40</f>
        <v>0</v>
      </c>
      <c r="T23" s="368">
        <f>'5 Venituri si cheltuieli'!T40</f>
        <v>0</v>
      </c>
      <c r="U23" s="368">
        <f>'5 Venituri si cheltuieli'!U40</f>
        <v>0</v>
      </c>
      <c r="V23" s="368">
        <f>'5 Venituri si cheltuieli'!V40</f>
        <v>0</v>
      </c>
      <c r="W23" s="368">
        <f>'5 Venituri si cheltuieli'!W40</f>
        <v>0</v>
      </c>
      <c r="X23" s="368">
        <f>'5 Venituri si cheltuieli'!X40</f>
        <v>0</v>
      </c>
      <c r="Y23" s="368">
        <f>'5 Venituri si cheltuieli'!Y40</f>
        <v>0</v>
      </c>
      <c r="Z23" s="368">
        <f>'5 Venituri si cheltuieli'!Z40</f>
        <v>0</v>
      </c>
      <c r="AA23" s="368">
        <f>'5 Venituri si cheltuieli'!AA40</f>
        <v>0</v>
      </c>
      <c r="AB23" s="368">
        <f>'5 Venituri si cheltuieli'!AB40</f>
        <v>0</v>
      </c>
      <c r="AC23" s="368">
        <f>'5 Venituri si cheltuieli'!AC40</f>
        <v>0</v>
      </c>
      <c r="AD23" s="368">
        <f>'5 Venituri si cheltuieli'!AD40</f>
        <v>0</v>
      </c>
      <c r="AE23" s="368">
        <f>'5 Venituri si cheltuieli'!AE40</f>
        <v>0</v>
      </c>
      <c r="AF23" s="368">
        <f>'5 Venituri si cheltuieli'!AF40</f>
        <v>0</v>
      </c>
      <c r="AG23" s="368">
        <f>'5 Venituri si cheltuieli'!AG40</f>
        <v>0</v>
      </c>
    </row>
    <row r="24" spans="1:33" s="63" customFormat="1" ht="15.75" customHeight="1" x14ac:dyDescent="0.2">
      <c r="A24" s="356"/>
      <c r="B24" s="336" t="s">
        <v>485</v>
      </c>
      <c r="C24" s="368">
        <f>'5 Venituri si cheltuieli'!C41</f>
        <v>0</v>
      </c>
      <c r="D24" s="369">
        <f>'5 Venituri si cheltuieli'!D41</f>
        <v>0</v>
      </c>
      <c r="E24" s="369">
        <f>'5 Venituri si cheltuieli'!E41</f>
        <v>0</v>
      </c>
      <c r="F24" s="369">
        <f>'5 Venituri si cheltuieli'!F41</f>
        <v>0</v>
      </c>
      <c r="G24" s="369">
        <f>'5 Venituri si cheltuieli'!G41</f>
        <v>0</v>
      </c>
      <c r="H24" s="369">
        <f>'5 Venituri si cheltuieli'!H41</f>
        <v>0</v>
      </c>
      <c r="I24" s="369">
        <f>'5 Venituri si cheltuieli'!I41</f>
        <v>0</v>
      </c>
      <c r="J24" s="369">
        <f>'5 Venituri si cheltuieli'!J41</f>
        <v>0</v>
      </c>
      <c r="K24" s="369">
        <f>'5 Venituri si cheltuieli'!K41</f>
        <v>0</v>
      </c>
      <c r="L24" s="369">
        <f>'5 Venituri si cheltuieli'!L41</f>
        <v>0</v>
      </c>
      <c r="M24" s="369">
        <f>'5 Venituri si cheltuieli'!M41</f>
        <v>0</v>
      </c>
      <c r="N24" s="369">
        <f>'5 Venituri si cheltuieli'!N41</f>
        <v>0</v>
      </c>
      <c r="O24" s="369">
        <f>'5 Venituri si cheltuieli'!O41</f>
        <v>0</v>
      </c>
      <c r="P24" s="369">
        <f>'5 Venituri si cheltuieli'!P41</f>
        <v>0</v>
      </c>
      <c r="Q24" s="369">
        <f>'5 Venituri si cheltuieli'!Q41</f>
        <v>0</v>
      </c>
      <c r="R24" s="369">
        <f>'5 Venituri si cheltuieli'!R41</f>
        <v>0</v>
      </c>
      <c r="S24" s="369">
        <f>'5 Venituri si cheltuieli'!S41</f>
        <v>0</v>
      </c>
      <c r="T24" s="368">
        <f>'5 Venituri si cheltuieli'!T41</f>
        <v>0</v>
      </c>
      <c r="U24" s="368">
        <f>'5 Venituri si cheltuieli'!U41</f>
        <v>0</v>
      </c>
      <c r="V24" s="368">
        <f>'5 Venituri si cheltuieli'!V41</f>
        <v>0</v>
      </c>
      <c r="W24" s="368">
        <f>'5 Venituri si cheltuieli'!W41</f>
        <v>0</v>
      </c>
      <c r="X24" s="368">
        <f>'5 Venituri si cheltuieli'!X41</f>
        <v>0</v>
      </c>
      <c r="Y24" s="368">
        <f>'5 Venituri si cheltuieli'!Y41</f>
        <v>0</v>
      </c>
      <c r="Z24" s="368">
        <f>'5 Venituri si cheltuieli'!Z41</f>
        <v>0</v>
      </c>
      <c r="AA24" s="368">
        <f>'5 Venituri si cheltuieli'!AA41</f>
        <v>0</v>
      </c>
      <c r="AB24" s="368">
        <f>'5 Venituri si cheltuieli'!AB41</f>
        <v>0</v>
      </c>
      <c r="AC24" s="368">
        <f>'5 Venituri si cheltuieli'!AC41</f>
        <v>0</v>
      </c>
      <c r="AD24" s="368">
        <f>'5 Venituri si cheltuieli'!AD41</f>
        <v>0</v>
      </c>
      <c r="AE24" s="368">
        <f>'5 Venituri si cheltuieli'!AE41</f>
        <v>0</v>
      </c>
      <c r="AF24" s="368">
        <f>'5 Venituri si cheltuieli'!AF41</f>
        <v>0</v>
      </c>
      <c r="AG24" s="368">
        <f>'5 Venituri si cheltuieli'!AG41</f>
        <v>0</v>
      </c>
    </row>
    <row r="25" spans="1:33" s="63" customFormat="1" ht="15.75" customHeight="1" x14ac:dyDescent="0.2">
      <c r="A25" s="356"/>
      <c r="B25" s="336" t="s">
        <v>486</v>
      </c>
      <c r="C25" s="368">
        <f>'5 Venituri si cheltuieli'!C42</f>
        <v>0</v>
      </c>
      <c r="D25" s="369">
        <f>'5 Venituri si cheltuieli'!D42</f>
        <v>0</v>
      </c>
      <c r="E25" s="369">
        <f>'5 Venituri si cheltuieli'!E42</f>
        <v>0</v>
      </c>
      <c r="F25" s="369">
        <f>'5 Venituri si cheltuieli'!F42</f>
        <v>0</v>
      </c>
      <c r="G25" s="369">
        <f>'5 Venituri si cheltuieli'!G42</f>
        <v>0</v>
      </c>
      <c r="H25" s="369">
        <f>'5 Venituri si cheltuieli'!H42</f>
        <v>0</v>
      </c>
      <c r="I25" s="369">
        <f>'5 Venituri si cheltuieli'!I42</f>
        <v>0</v>
      </c>
      <c r="J25" s="369">
        <f>'5 Venituri si cheltuieli'!J42</f>
        <v>0</v>
      </c>
      <c r="K25" s="369">
        <f>'5 Venituri si cheltuieli'!K42</f>
        <v>0</v>
      </c>
      <c r="L25" s="369">
        <f>'5 Venituri si cheltuieli'!L42</f>
        <v>0</v>
      </c>
      <c r="M25" s="369">
        <f>'5 Venituri si cheltuieli'!M42</f>
        <v>0</v>
      </c>
      <c r="N25" s="369">
        <f>'5 Venituri si cheltuieli'!N42</f>
        <v>0</v>
      </c>
      <c r="O25" s="369">
        <f>'5 Venituri si cheltuieli'!O42</f>
        <v>0</v>
      </c>
      <c r="P25" s="369">
        <f>'5 Venituri si cheltuieli'!P42</f>
        <v>0</v>
      </c>
      <c r="Q25" s="369">
        <f>'5 Venituri si cheltuieli'!Q42</f>
        <v>0</v>
      </c>
      <c r="R25" s="369">
        <f>'5 Venituri si cheltuieli'!R42</f>
        <v>0</v>
      </c>
      <c r="S25" s="369">
        <f>'5 Venituri si cheltuieli'!S42</f>
        <v>0</v>
      </c>
      <c r="T25" s="368">
        <f>'5 Venituri si cheltuieli'!T42</f>
        <v>0</v>
      </c>
      <c r="U25" s="368">
        <f>'5 Venituri si cheltuieli'!U42</f>
        <v>0</v>
      </c>
      <c r="V25" s="368">
        <f>'5 Venituri si cheltuieli'!V42</f>
        <v>0</v>
      </c>
      <c r="W25" s="368">
        <f>'5 Venituri si cheltuieli'!W42</f>
        <v>0</v>
      </c>
      <c r="X25" s="368">
        <f>'5 Venituri si cheltuieli'!X42</f>
        <v>0</v>
      </c>
      <c r="Y25" s="368">
        <f>'5 Venituri si cheltuieli'!Y42</f>
        <v>0</v>
      </c>
      <c r="Z25" s="368">
        <f>'5 Venituri si cheltuieli'!Z42</f>
        <v>0</v>
      </c>
      <c r="AA25" s="368">
        <f>'5 Venituri si cheltuieli'!AA42</f>
        <v>0</v>
      </c>
      <c r="AB25" s="368">
        <f>'5 Venituri si cheltuieli'!AB42</f>
        <v>0</v>
      </c>
      <c r="AC25" s="368">
        <f>'5 Venituri si cheltuieli'!AC42</f>
        <v>0</v>
      </c>
      <c r="AD25" s="368">
        <f>'5 Venituri si cheltuieli'!AD42</f>
        <v>0</v>
      </c>
      <c r="AE25" s="368">
        <f>'5 Venituri si cheltuieli'!AE42</f>
        <v>0</v>
      </c>
      <c r="AF25" s="368">
        <f>'5 Venituri si cheltuieli'!AF42</f>
        <v>0</v>
      </c>
      <c r="AG25" s="368">
        <f>'5 Venituri si cheltuieli'!AG42</f>
        <v>0</v>
      </c>
    </row>
    <row r="26" spans="1:33" s="63" customFormat="1" ht="15.75" customHeight="1" x14ac:dyDescent="0.2">
      <c r="A26" s="356">
        <v>10</v>
      </c>
      <c r="B26" s="357" t="s">
        <v>507</v>
      </c>
      <c r="C26" s="368">
        <f>'5 Venituri si cheltuieli'!C43</f>
        <v>0</v>
      </c>
      <c r="D26" s="369">
        <f>'5 Venituri si cheltuieli'!D43</f>
        <v>0</v>
      </c>
      <c r="E26" s="369">
        <f>'5 Venituri si cheltuieli'!E43</f>
        <v>0</v>
      </c>
      <c r="F26" s="369">
        <f>'5 Venituri si cheltuieli'!F43</f>
        <v>0</v>
      </c>
      <c r="G26" s="369">
        <f>'5 Venituri si cheltuieli'!G43</f>
        <v>0</v>
      </c>
      <c r="H26" s="369">
        <f>'5 Venituri si cheltuieli'!H43</f>
        <v>0</v>
      </c>
      <c r="I26" s="369">
        <f>'5 Venituri si cheltuieli'!I43</f>
        <v>0</v>
      </c>
      <c r="J26" s="369">
        <f>'5 Venituri si cheltuieli'!J43</f>
        <v>0</v>
      </c>
      <c r="K26" s="369">
        <f>'5 Venituri si cheltuieli'!K43</f>
        <v>0</v>
      </c>
      <c r="L26" s="369">
        <f>'5 Venituri si cheltuieli'!L43</f>
        <v>0</v>
      </c>
      <c r="M26" s="369">
        <f>'5 Venituri si cheltuieli'!M43</f>
        <v>0</v>
      </c>
      <c r="N26" s="369">
        <f>'5 Venituri si cheltuieli'!N43</f>
        <v>0</v>
      </c>
      <c r="O26" s="369">
        <f>'5 Venituri si cheltuieli'!O43</f>
        <v>0</v>
      </c>
      <c r="P26" s="369">
        <f>'5 Venituri si cheltuieli'!P43</f>
        <v>0</v>
      </c>
      <c r="Q26" s="369">
        <f>'5 Venituri si cheltuieli'!Q43</f>
        <v>0</v>
      </c>
      <c r="R26" s="369">
        <f>'5 Venituri si cheltuieli'!R43</f>
        <v>0</v>
      </c>
      <c r="S26" s="369">
        <f>'5 Venituri si cheltuieli'!S43</f>
        <v>0</v>
      </c>
      <c r="T26" s="368">
        <f>'5 Venituri si cheltuieli'!T43</f>
        <v>0</v>
      </c>
      <c r="U26" s="368">
        <f>'5 Venituri si cheltuieli'!U43</f>
        <v>0</v>
      </c>
      <c r="V26" s="368">
        <f>'5 Venituri si cheltuieli'!V43</f>
        <v>0</v>
      </c>
      <c r="W26" s="368">
        <f>'5 Venituri si cheltuieli'!W43</f>
        <v>0</v>
      </c>
      <c r="X26" s="368">
        <f>'5 Venituri si cheltuieli'!X43</f>
        <v>0</v>
      </c>
      <c r="Y26" s="368">
        <f>'5 Venituri si cheltuieli'!Y43</f>
        <v>0</v>
      </c>
      <c r="Z26" s="368">
        <f>'5 Venituri si cheltuieli'!Z43</f>
        <v>0</v>
      </c>
      <c r="AA26" s="368">
        <f>'5 Venituri si cheltuieli'!AA43</f>
        <v>0</v>
      </c>
      <c r="AB26" s="368">
        <f>'5 Venituri si cheltuieli'!AB43</f>
        <v>0</v>
      </c>
      <c r="AC26" s="368">
        <f>'5 Venituri si cheltuieli'!AC43</f>
        <v>0</v>
      </c>
      <c r="AD26" s="368">
        <f>'5 Venituri si cheltuieli'!AD43</f>
        <v>0</v>
      </c>
      <c r="AE26" s="368">
        <f>'5 Venituri si cheltuieli'!AE43</f>
        <v>0</v>
      </c>
      <c r="AF26" s="368">
        <f>'5 Venituri si cheltuieli'!AF43</f>
        <v>0</v>
      </c>
      <c r="AG26" s="368">
        <f>'5 Venituri si cheltuieli'!AG43</f>
        <v>0</v>
      </c>
    </row>
    <row r="27" spans="1:33" s="63" customFormat="1" ht="15.75" customHeight="1" x14ac:dyDescent="0.2">
      <c r="A27" s="916" t="s">
        <v>508</v>
      </c>
      <c r="B27" s="916"/>
      <c r="C27" s="313">
        <f>C22+C26</f>
        <v>0</v>
      </c>
      <c r="D27" s="313">
        <f t="shared" ref="D27:AG27" si="4">D22+D26</f>
        <v>0</v>
      </c>
      <c r="E27" s="313">
        <f t="shared" si="4"/>
        <v>0</v>
      </c>
      <c r="F27" s="313">
        <f t="shared" si="4"/>
        <v>0</v>
      </c>
      <c r="G27" s="313">
        <f t="shared" si="4"/>
        <v>0</v>
      </c>
      <c r="H27" s="313">
        <f t="shared" si="4"/>
        <v>0</v>
      </c>
      <c r="I27" s="313">
        <f t="shared" si="4"/>
        <v>0</v>
      </c>
      <c r="J27" s="313">
        <f t="shared" si="4"/>
        <v>0</v>
      </c>
      <c r="K27" s="313">
        <f t="shared" si="4"/>
        <v>0</v>
      </c>
      <c r="L27" s="313">
        <f t="shared" si="4"/>
        <v>0</v>
      </c>
      <c r="M27" s="313">
        <f t="shared" si="4"/>
        <v>0</v>
      </c>
      <c r="N27" s="313">
        <f t="shared" si="4"/>
        <v>0</v>
      </c>
      <c r="O27" s="313">
        <f t="shared" si="4"/>
        <v>0</v>
      </c>
      <c r="P27" s="313">
        <f t="shared" si="4"/>
        <v>0</v>
      </c>
      <c r="Q27" s="313">
        <f t="shared" si="4"/>
        <v>0</v>
      </c>
      <c r="R27" s="313">
        <f t="shared" si="4"/>
        <v>0</v>
      </c>
      <c r="S27" s="313">
        <f t="shared" si="4"/>
        <v>0</v>
      </c>
      <c r="T27" s="313">
        <f t="shared" si="4"/>
        <v>0</v>
      </c>
      <c r="U27" s="313">
        <f t="shared" si="4"/>
        <v>0</v>
      </c>
      <c r="V27" s="313">
        <f t="shared" si="4"/>
        <v>0</v>
      </c>
      <c r="W27" s="313">
        <f t="shared" si="4"/>
        <v>0</v>
      </c>
      <c r="X27" s="313">
        <f t="shared" si="4"/>
        <v>0</v>
      </c>
      <c r="Y27" s="313">
        <f t="shared" si="4"/>
        <v>0</v>
      </c>
      <c r="Z27" s="313">
        <f t="shared" si="4"/>
        <v>0</v>
      </c>
      <c r="AA27" s="313">
        <f t="shared" si="4"/>
        <v>0</v>
      </c>
      <c r="AB27" s="313">
        <f t="shared" si="4"/>
        <v>0</v>
      </c>
      <c r="AC27" s="313">
        <f t="shared" si="4"/>
        <v>0</v>
      </c>
      <c r="AD27" s="313">
        <f t="shared" si="4"/>
        <v>0</v>
      </c>
      <c r="AE27" s="313">
        <f t="shared" si="4"/>
        <v>0</v>
      </c>
      <c r="AF27" s="313">
        <f t="shared" si="4"/>
        <v>0</v>
      </c>
      <c r="AG27" s="313">
        <f t="shared" si="4"/>
        <v>0</v>
      </c>
    </row>
    <row r="28" spans="1:33" s="63" customFormat="1" ht="15.75" customHeight="1" x14ac:dyDescent="0.2">
      <c r="A28" s="916" t="s">
        <v>509</v>
      </c>
      <c r="B28" s="916" t="s">
        <v>507</v>
      </c>
      <c r="C28" s="313">
        <f t="shared" ref="C28:AG28" si="5">C20-C27</f>
        <v>0</v>
      </c>
      <c r="D28" s="370">
        <f t="shared" si="5"/>
        <v>0</v>
      </c>
      <c r="E28" s="370">
        <f t="shared" si="5"/>
        <v>0</v>
      </c>
      <c r="F28" s="370">
        <f t="shared" si="5"/>
        <v>0</v>
      </c>
      <c r="G28" s="370">
        <f t="shared" si="5"/>
        <v>0</v>
      </c>
      <c r="H28" s="370">
        <f t="shared" si="5"/>
        <v>0</v>
      </c>
      <c r="I28" s="370">
        <f t="shared" si="5"/>
        <v>0</v>
      </c>
      <c r="J28" s="370">
        <f t="shared" si="5"/>
        <v>0</v>
      </c>
      <c r="K28" s="370">
        <f t="shared" si="5"/>
        <v>0</v>
      </c>
      <c r="L28" s="370">
        <f t="shared" si="5"/>
        <v>0</v>
      </c>
      <c r="M28" s="370">
        <f t="shared" si="5"/>
        <v>0</v>
      </c>
      <c r="N28" s="370">
        <f t="shared" si="5"/>
        <v>0</v>
      </c>
      <c r="O28" s="370">
        <f t="shared" si="5"/>
        <v>0</v>
      </c>
      <c r="P28" s="370">
        <f t="shared" si="5"/>
        <v>0</v>
      </c>
      <c r="Q28" s="370">
        <f t="shared" si="5"/>
        <v>0</v>
      </c>
      <c r="R28" s="370">
        <f t="shared" si="5"/>
        <v>0</v>
      </c>
      <c r="S28" s="370">
        <f t="shared" si="5"/>
        <v>0</v>
      </c>
      <c r="T28" s="313">
        <f t="shared" si="5"/>
        <v>0</v>
      </c>
      <c r="U28" s="313">
        <f t="shared" si="5"/>
        <v>0</v>
      </c>
      <c r="V28" s="313">
        <f t="shared" si="5"/>
        <v>0</v>
      </c>
      <c r="W28" s="313">
        <f t="shared" si="5"/>
        <v>0</v>
      </c>
      <c r="X28" s="313">
        <f t="shared" si="5"/>
        <v>0</v>
      </c>
      <c r="Y28" s="313">
        <f t="shared" si="5"/>
        <v>0</v>
      </c>
      <c r="Z28" s="313">
        <f t="shared" si="5"/>
        <v>0</v>
      </c>
      <c r="AA28" s="313">
        <f t="shared" si="5"/>
        <v>0</v>
      </c>
      <c r="AB28" s="313">
        <f t="shared" si="5"/>
        <v>0</v>
      </c>
      <c r="AC28" s="313">
        <f t="shared" si="5"/>
        <v>0</v>
      </c>
      <c r="AD28" s="313">
        <f t="shared" si="5"/>
        <v>0</v>
      </c>
      <c r="AE28" s="313">
        <f t="shared" si="5"/>
        <v>0</v>
      </c>
      <c r="AF28" s="313">
        <f t="shared" si="5"/>
        <v>0</v>
      </c>
      <c r="AG28" s="313">
        <f t="shared" si="5"/>
        <v>0</v>
      </c>
    </row>
    <row r="29" spans="1:33" s="63" customFormat="1" ht="15.75" customHeight="1" x14ac:dyDescent="0.2">
      <c r="A29" s="371"/>
      <c r="B29" s="372" t="s">
        <v>510</v>
      </c>
      <c r="C29" s="313">
        <f>C18+C28</f>
        <v>0</v>
      </c>
      <c r="D29" s="313">
        <f t="shared" ref="D29:AG29" si="6">D18+D28</f>
        <v>0</v>
      </c>
      <c r="E29" s="313">
        <f t="shared" si="6"/>
        <v>0</v>
      </c>
      <c r="F29" s="313">
        <f t="shared" si="6"/>
        <v>0</v>
      </c>
      <c r="G29" s="313">
        <f t="shared" si="6"/>
        <v>0</v>
      </c>
      <c r="H29" s="313">
        <f t="shared" si="6"/>
        <v>0</v>
      </c>
      <c r="I29" s="313">
        <f t="shared" si="6"/>
        <v>0</v>
      </c>
      <c r="J29" s="313">
        <f t="shared" si="6"/>
        <v>0</v>
      </c>
      <c r="K29" s="313">
        <f t="shared" si="6"/>
        <v>0</v>
      </c>
      <c r="L29" s="313">
        <f t="shared" si="6"/>
        <v>0</v>
      </c>
      <c r="M29" s="313">
        <f t="shared" si="6"/>
        <v>0</v>
      </c>
      <c r="N29" s="313">
        <f t="shared" si="6"/>
        <v>0</v>
      </c>
      <c r="O29" s="313">
        <f t="shared" si="6"/>
        <v>0</v>
      </c>
      <c r="P29" s="313">
        <f t="shared" si="6"/>
        <v>0</v>
      </c>
      <c r="Q29" s="313">
        <f t="shared" si="6"/>
        <v>0</v>
      </c>
      <c r="R29" s="313">
        <f t="shared" si="6"/>
        <v>0</v>
      </c>
      <c r="S29" s="313">
        <f t="shared" si="6"/>
        <v>0</v>
      </c>
      <c r="T29" s="313">
        <f t="shared" si="6"/>
        <v>0</v>
      </c>
      <c r="U29" s="313">
        <f t="shared" si="6"/>
        <v>0</v>
      </c>
      <c r="V29" s="313">
        <f t="shared" si="6"/>
        <v>0</v>
      </c>
      <c r="W29" s="313">
        <f t="shared" si="6"/>
        <v>0</v>
      </c>
      <c r="X29" s="313">
        <f t="shared" si="6"/>
        <v>0</v>
      </c>
      <c r="Y29" s="313">
        <f t="shared" si="6"/>
        <v>0</v>
      </c>
      <c r="Z29" s="313">
        <f t="shared" si="6"/>
        <v>0</v>
      </c>
      <c r="AA29" s="313">
        <f t="shared" si="6"/>
        <v>0</v>
      </c>
      <c r="AB29" s="313">
        <f t="shared" si="6"/>
        <v>0</v>
      </c>
      <c r="AC29" s="313">
        <f t="shared" si="6"/>
        <v>0</v>
      </c>
      <c r="AD29" s="313">
        <f t="shared" si="6"/>
        <v>0</v>
      </c>
      <c r="AE29" s="313">
        <f t="shared" si="6"/>
        <v>0</v>
      </c>
      <c r="AF29" s="313">
        <f t="shared" si="6"/>
        <v>0</v>
      </c>
      <c r="AG29" s="313">
        <f t="shared" si="6"/>
        <v>0</v>
      </c>
    </row>
    <row r="30" spans="1:33" s="63" customFormat="1" ht="15.75" customHeight="1" x14ac:dyDescent="0.2">
      <c r="A30" s="373">
        <v>11</v>
      </c>
      <c r="B30" s="374" t="s">
        <v>470</v>
      </c>
      <c r="C30" s="313">
        <f>'5 Venituri si cheltuieli'!C23</f>
        <v>0</v>
      </c>
      <c r="D30" s="313">
        <f>'5 Venituri si cheltuieli'!D23</f>
        <v>0</v>
      </c>
      <c r="E30" s="313">
        <f>'5 Venituri si cheltuieli'!E23</f>
        <v>0</v>
      </c>
      <c r="F30" s="313">
        <f>'5 Venituri si cheltuieli'!F23</f>
        <v>0</v>
      </c>
      <c r="G30" s="313">
        <f>'5 Venituri si cheltuieli'!G23</f>
        <v>0</v>
      </c>
      <c r="H30" s="313">
        <f>'5 Venituri si cheltuieli'!H23</f>
        <v>0</v>
      </c>
      <c r="I30" s="313">
        <f>'5 Venituri si cheltuieli'!I23</f>
        <v>0</v>
      </c>
      <c r="J30" s="313">
        <f>'5 Venituri si cheltuieli'!J23</f>
        <v>0</v>
      </c>
      <c r="K30" s="313">
        <f>'5 Venituri si cheltuieli'!K23</f>
        <v>0</v>
      </c>
      <c r="L30" s="313">
        <f>'5 Venituri si cheltuieli'!L23</f>
        <v>0</v>
      </c>
      <c r="M30" s="313">
        <f>'5 Venituri si cheltuieli'!M23</f>
        <v>0</v>
      </c>
      <c r="N30" s="313">
        <f>'5 Venituri si cheltuieli'!N23</f>
        <v>0</v>
      </c>
      <c r="O30" s="313">
        <f>'5 Venituri si cheltuieli'!O23</f>
        <v>0</v>
      </c>
      <c r="P30" s="313">
        <f>'5 Venituri si cheltuieli'!P23</f>
        <v>0</v>
      </c>
      <c r="Q30" s="313">
        <f>'5 Venituri si cheltuieli'!Q23</f>
        <v>0</v>
      </c>
      <c r="R30" s="313">
        <f>'5 Venituri si cheltuieli'!R23</f>
        <v>0</v>
      </c>
      <c r="S30" s="313">
        <f>'5 Venituri si cheltuieli'!S23</f>
        <v>0</v>
      </c>
      <c r="T30" s="313">
        <f>'5 Venituri si cheltuieli'!T23</f>
        <v>0</v>
      </c>
      <c r="U30" s="313">
        <f>'5 Venituri si cheltuieli'!U23</f>
        <v>0</v>
      </c>
      <c r="V30" s="313">
        <f>'5 Venituri si cheltuieli'!V23</f>
        <v>0</v>
      </c>
      <c r="W30" s="313">
        <f>'5 Venituri si cheltuieli'!W23</f>
        <v>0</v>
      </c>
      <c r="X30" s="313">
        <f>'5 Venituri si cheltuieli'!X23</f>
        <v>0</v>
      </c>
      <c r="Y30" s="313">
        <f>'5 Venituri si cheltuieli'!Y23</f>
        <v>0</v>
      </c>
      <c r="Z30" s="313">
        <f>'5 Venituri si cheltuieli'!Z23</f>
        <v>0</v>
      </c>
      <c r="AA30" s="313">
        <f>'5 Venituri si cheltuieli'!AA23</f>
        <v>0</v>
      </c>
      <c r="AB30" s="313">
        <f>'5 Venituri si cheltuieli'!AB23</f>
        <v>0</v>
      </c>
      <c r="AC30" s="313">
        <f>'5 Venituri si cheltuieli'!AC23</f>
        <v>0</v>
      </c>
      <c r="AD30" s="313">
        <f>'5 Venituri si cheltuieli'!AD23</f>
        <v>0</v>
      </c>
      <c r="AE30" s="313">
        <f>'5 Venituri si cheltuieli'!AE23</f>
        <v>0</v>
      </c>
      <c r="AF30" s="313">
        <f>'5 Venituri si cheltuieli'!AF23</f>
        <v>0</v>
      </c>
      <c r="AG30" s="313">
        <f>'5 Venituri si cheltuieli'!AG23</f>
        <v>0</v>
      </c>
    </row>
    <row r="31" spans="1:33" s="63" customFormat="1" ht="15.75" customHeight="1" x14ac:dyDescent="0.2">
      <c r="A31" s="373">
        <v>12</v>
      </c>
      <c r="B31" s="375" t="s">
        <v>489</v>
      </c>
      <c r="C31" s="313">
        <f>'5 Venituri si cheltuieli'!C45</f>
        <v>0</v>
      </c>
      <c r="D31" s="313">
        <f>'5 Venituri si cheltuieli'!D45</f>
        <v>0</v>
      </c>
      <c r="E31" s="313">
        <f>'5 Venituri si cheltuieli'!E45</f>
        <v>0</v>
      </c>
      <c r="F31" s="313">
        <f>'5 Venituri si cheltuieli'!F45</f>
        <v>0</v>
      </c>
      <c r="G31" s="313">
        <f>'5 Venituri si cheltuieli'!G45</f>
        <v>0</v>
      </c>
      <c r="H31" s="313">
        <f>'5 Venituri si cheltuieli'!H45</f>
        <v>0</v>
      </c>
      <c r="I31" s="313">
        <f>'5 Venituri si cheltuieli'!I45</f>
        <v>0</v>
      </c>
      <c r="J31" s="313">
        <f>'5 Venituri si cheltuieli'!J45</f>
        <v>0</v>
      </c>
      <c r="K31" s="313">
        <f>'5 Venituri si cheltuieli'!K45</f>
        <v>0</v>
      </c>
      <c r="L31" s="313">
        <f>'5 Venituri si cheltuieli'!L45</f>
        <v>0</v>
      </c>
      <c r="M31" s="313">
        <f>'5 Venituri si cheltuieli'!M45</f>
        <v>0</v>
      </c>
      <c r="N31" s="313">
        <f>'5 Venituri si cheltuieli'!N45</f>
        <v>0</v>
      </c>
      <c r="O31" s="313">
        <f>'5 Venituri si cheltuieli'!O45</f>
        <v>0</v>
      </c>
      <c r="P31" s="313">
        <f>'5 Venituri si cheltuieli'!P45</f>
        <v>0</v>
      </c>
      <c r="Q31" s="313">
        <f>'5 Venituri si cheltuieli'!Q45</f>
        <v>0</v>
      </c>
      <c r="R31" s="313">
        <f>'5 Venituri si cheltuieli'!R45</f>
        <v>0</v>
      </c>
      <c r="S31" s="313">
        <f>'5 Venituri si cheltuieli'!S45</f>
        <v>0</v>
      </c>
      <c r="T31" s="313">
        <f>'5 Venituri si cheltuieli'!T45</f>
        <v>0</v>
      </c>
      <c r="U31" s="313">
        <f>'5 Venituri si cheltuieli'!U45</f>
        <v>0</v>
      </c>
      <c r="V31" s="313">
        <f>'5 Venituri si cheltuieli'!V45</f>
        <v>0</v>
      </c>
      <c r="W31" s="313">
        <f>'5 Venituri si cheltuieli'!W45</f>
        <v>0</v>
      </c>
      <c r="X31" s="313">
        <f>'5 Venituri si cheltuieli'!X45</f>
        <v>0</v>
      </c>
      <c r="Y31" s="313">
        <f>'5 Venituri si cheltuieli'!Y45</f>
        <v>0</v>
      </c>
      <c r="Z31" s="313">
        <f>'5 Venituri si cheltuieli'!Z45</f>
        <v>0</v>
      </c>
      <c r="AA31" s="313">
        <f>'5 Venituri si cheltuieli'!AA45</f>
        <v>0</v>
      </c>
      <c r="AB31" s="313">
        <f>'5 Venituri si cheltuieli'!AB45</f>
        <v>0</v>
      </c>
      <c r="AC31" s="313">
        <f>'5 Venituri si cheltuieli'!AC45</f>
        <v>0</v>
      </c>
      <c r="AD31" s="313">
        <f>'5 Venituri si cheltuieli'!AD45</f>
        <v>0</v>
      </c>
      <c r="AE31" s="313">
        <f>'5 Venituri si cheltuieli'!AE45</f>
        <v>0</v>
      </c>
      <c r="AF31" s="313">
        <f>'5 Venituri si cheltuieli'!AF45</f>
        <v>0</v>
      </c>
      <c r="AG31" s="313">
        <f>'5 Venituri si cheltuieli'!AG45</f>
        <v>0</v>
      </c>
    </row>
    <row r="32" spans="1:33" s="63" customFormat="1" ht="15.75" customHeight="1" x14ac:dyDescent="0.2">
      <c r="A32" s="916" t="s">
        <v>511</v>
      </c>
      <c r="B32" s="916" t="s">
        <v>507</v>
      </c>
      <c r="C32" s="313">
        <f>C29+C30-C31</f>
        <v>0</v>
      </c>
      <c r="D32" s="313">
        <f t="shared" ref="D32:AG32" si="7">D29+D30-D31</f>
        <v>0</v>
      </c>
      <c r="E32" s="313">
        <f t="shared" si="7"/>
        <v>0</v>
      </c>
      <c r="F32" s="313">
        <f t="shared" si="7"/>
        <v>0</v>
      </c>
      <c r="G32" s="313">
        <f t="shared" si="7"/>
        <v>0</v>
      </c>
      <c r="H32" s="313">
        <f t="shared" si="7"/>
        <v>0</v>
      </c>
      <c r="I32" s="313">
        <f t="shared" si="7"/>
        <v>0</v>
      </c>
      <c r="J32" s="313">
        <f t="shared" si="7"/>
        <v>0</v>
      </c>
      <c r="K32" s="313">
        <f t="shared" si="7"/>
        <v>0</v>
      </c>
      <c r="L32" s="313">
        <f t="shared" si="7"/>
        <v>0</v>
      </c>
      <c r="M32" s="313">
        <f t="shared" si="7"/>
        <v>0</v>
      </c>
      <c r="N32" s="313">
        <f t="shared" si="7"/>
        <v>0</v>
      </c>
      <c r="O32" s="313">
        <f t="shared" si="7"/>
        <v>0</v>
      </c>
      <c r="P32" s="313">
        <f t="shared" si="7"/>
        <v>0</v>
      </c>
      <c r="Q32" s="313">
        <f t="shared" si="7"/>
        <v>0</v>
      </c>
      <c r="R32" s="313">
        <f t="shared" si="7"/>
        <v>0</v>
      </c>
      <c r="S32" s="313">
        <f t="shared" si="7"/>
        <v>0</v>
      </c>
      <c r="T32" s="313">
        <f t="shared" si="7"/>
        <v>0</v>
      </c>
      <c r="U32" s="313">
        <f t="shared" si="7"/>
        <v>0</v>
      </c>
      <c r="V32" s="313">
        <f t="shared" si="7"/>
        <v>0</v>
      </c>
      <c r="W32" s="313">
        <f t="shared" si="7"/>
        <v>0</v>
      </c>
      <c r="X32" s="313">
        <f t="shared" si="7"/>
        <v>0</v>
      </c>
      <c r="Y32" s="313">
        <f t="shared" si="7"/>
        <v>0</v>
      </c>
      <c r="Z32" s="313">
        <f t="shared" si="7"/>
        <v>0</v>
      </c>
      <c r="AA32" s="313">
        <f t="shared" si="7"/>
        <v>0</v>
      </c>
      <c r="AB32" s="313">
        <f t="shared" si="7"/>
        <v>0</v>
      </c>
      <c r="AC32" s="313">
        <f t="shared" si="7"/>
        <v>0</v>
      </c>
      <c r="AD32" s="313">
        <f t="shared" si="7"/>
        <v>0</v>
      </c>
      <c r="AE32" s="313">
        <f t="shared" si="7"/>
        <v>0</v>
      </c>
      <c r="AF32" s="313">
        <f t="shared" si="7"/>
        <v>0</v>
      </c>
      <c r="AG32" s="313">
        <f t="shared" si="7"/>
        <v>0</v>
      </c>
    </row>
    <row r="33" spans="1:33" s="63" customFormat="1" ht="15.75" customHeight="1" x14ac:dyDescent="0.2">
      <c r="A33" s="363">
        <v>13</v>
      </c>
      <c r="B33" s="357" t="s">
        <v>512</v>
      </c>
      <c r="C33" s="376"/>
      <c r="D33" s="377"/>
      <c r="E33" s="377"/>
      <c r="F33" s="377"/>
      <c r="G33" s="377"/>
      <c r="H33" s="377"/>
      <c r="I33" s="377"/>
      <c r="J33" s="377"/>
      <c r="K33" s="377"/>
      <c r="L33" s="377"/>
      <c r="M33" s="377"/>
      <c r="N33" s="377"/>
      <c r="O33" s="377"/>
      <c r="P33" s="377"/>
      <c r="Q33" s="377"/>
      <c r="R33" s="377"/>
      <c r="S33" s="377"/>
      <c r="T33" s="376"/>
      <c r="U33" s="376"/>
      <c r="V33" s="376"/>
      <c r="W33" s="376"/>
      <c r="X33" s="376"/>
      <c r="Y33" s="376"/>
      <c r="Z33" s="376"/>
      <c r="AA33" s="376"/>
      <c r="AB33" s="376"/>
      <c r="AC33" s="376"/>
      <c r="AD33" s="376"/>
      <c r="AE33" s="376"/>
      <c r="AF33" s="376"/>
      <c r="AG33" s="376"/>
    </row>
    <row r="34" spans="1:33" s="63" customFormat="1" ht="15.75" customHeight="1" x14ac:dyDescent="0.2">
      <c r="A34" s="916" t="s">
        <v>513</v>
      </c>
      <c r="B34" s="916"/>
      <c r="C34" s="313">
        <f>C32-C33</f>
        <v>0</v>
      </c>
      <c r="D34" s="370">
        <f t="shared" ref="D34:AG34" si="8">D32-D33</f>
        <v>0</v>
      </c>
      <c r="E34" s="370">
        <f t="shared" si="8"/>
        <v>0</v>
      </c>
      <c r="F34" s="370">
        <f t="shared" si="8"/>
        <v>0</v>
      </c>
      <c r="G34" s="370">
        <f t="shared" si="8"/>
        <v>0</v>
      </c>
      <c r="H34" s="370">
        <f t="shared" si="8"/>
        <v>0</v>
      </c>
      <c r="I34" s="370">
        <f t="shared" si="8"/>
        <v>0</v>
      </c>
      <c r="J34" s="370">
        <f t="shared" si="8"/>
        <v>0</v>
      </c>
      <c r="K34" s="370">
        <f t="shared" si="8"/>
        <v>0</v>
      </c>
      <c r="L34" s="370">
        <f t="shared" si="8"/>
        <v>0</v>
      </c>
      <c r="M34" s="370">
        <f t="shared" si="8"/>
        <v>0</v>
      </c>
      <c r="N34" s="370">
        <f t="shared" si="8"/>
        <v>0</v>
      </c>
      <c r="O34" s="370">
        <f t="shared" si="8"/>
        <v>0</v>
      </c>
      <c r="P34" s="370">
        <f t="shared" si="8"/>
        <v>0</v>
      </c>
      <c r="Q34" s="370">
        <f t="shared" si="8"/>
        <v>0</v>
      </c>
      <c r="R34" s="370">
        <f t="shared" si="8"/>
        <v>0</v>
      </c>
      <c r="S34" s="370">
        <f t="shared" si="8"/>
        <v>0</v>
      </c>
      <c r="T34" s="313">
        <f t="shared" si="8"/>
        <v>0</v>
      </c>
      <c r="U34" s="313">
        <f t="shared" si="8"/>
        <v>0</v>
      </c>
      <c r="V34" s="313">
        <f t="shared" si="8"/>
        <v>0</v>
      </c>
      <c r="W34" s="313">
        <f t="shared" si="8"/>
        <v>0</v>
      </c>
      <c r="X34" s="313">
        <f t="shared" si="8"/>
        <v>0</v>
      </c>
      <c r="Y34" s="313">
        <f t="shared" si="8"/>
        <v>0</v>
      </c>
      <c r="Z34" s="313">
        <f t="shared" si="8"/>
        <v>0</v>
      </c>
      <c r="AA34" s="313">
        <f t="shared" si="8"/>
        <v>0</v>
      </c>
      <c r="AB34" s="313">
        <f t="shared" si="8"/>
        <v>0</v>
      </c>
      <c r="AC34" s="313">
        <f t="shared" si="8"/>
        <v>0</v>
      </c>
      <c r="AD34" s="313">
        <f t="shared" si="8"/>
        <v>0</v>
      </c>
      <c r="AE34" s="313">
        <f t="shared" si="8"/>
        <v>0</v>
      </c>
      <c r="AF34" s="313">
        <f t="shared" si="8"/>
        <v>0</v>
      </c>
      <c r="AG34" s="313">
        <f t="shared" si="8"/>
        <v>0</v>
      </c>
    </row>
  </sheetData>
  <mergeCells count="36">
    <mergeCell ref="A1:M1"/>
    <mergeCell ref="A3:A5"/>
    <mergeCell ref="B3:B5"/>
    <mergeCell ref="D3:W3"/>
    <mergeCell ref="X3:AG3"/>
    <mergeCell ref="C4:C5"/>
    <mergeCell ref="D4:G4"/>
    <mergeCell ref="H4:K4"/>
    <mergeCell ref="L4:O4"/>
    <mergeCell ref="P4:S4"/>
    <mergeCell ref="AF4:AF5"/>
    <mergeCell ref="AG4:AG5"/>
    <mergeCell ref="AD4:AD5"/>
    <mergeCell ref="AE4:AE5"/>
    <mergeCell ref="A17:B17"/>
    <mergeCell ref="Z4:Z5"/>
    <mergeCell ref="AA4:AA5"/>
    <mergeCell ref="AB4:AB5"/>
    <mergeCell ref="AC4:AC5"/>
    <mergeCell ref="T4:T5"/>
    <mergeCell ref="U4:U5"/>
    <mergeCell ref="V4:V5"/>
    <mergeCell ref="W4:W5"/>
    <mergeCell ref="X4:X5"/>
    <mergeCell ref="Y4:Y5"/>
    <mergeCell ref="A6:N6"/>
    <mergeCell ref="A11:B11"/>
    <mergeCell ref="A12:N12"/>
    <mergeCell ref="A32:B32"/>
    <mergeCell ref="A34:B34"/>
    <mergeCell ref="A18:B18"/>
    <mergeCell ref="A19:N19"/>
    <mergeCell ref="A20:B20"/>
    <mergeCell ref="A21:N21"/>
    <mergeCell ref="A27:B27"/>
    <mergeCell ref="A28:B2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14999847407452621"/>
    <pageSetUpPr fitToPage="1"/>
  </sheetPr>
  <dimension ref="A2:AG81"/>
  <sheetViews>
    <sheetView topLeftCell="A34" workbookViewId="0">
      <selection activeCell="B64" sqref="B64"/>
    </sheetView>
  </sheetViews>
  <sheetFormatPr defaultRowHeight="15" x14ac:dyDescent="0.2"/>
  <cols>
    <col min="1" max="1" width="6.140625" style="422" customWidth="1"/>
    <col min="2" max="2" width="59.42578125" style="423" customWidth="1"/>
    <col min="3" max="3" width="7.42578125" style="424" customWidth="1"/>
    <col min="4" max="18" width="4.28515625" style="425" customWidth="1"/>
    <col min="19" max="19" width="4.28515625" style="378" customWidth="1"/>
    <col min="20" max="29" width="6" style="379" customWidth="1"/>
    <col min="30" max="33" width="6" style="380" customWidth="1"/>
    <col min="34" max="34" width="33" style="381" customWidth="1"/>
    <col min="35" max="267" width="9.140625" style="381"/>
    <col min="268" max="268" width="6.140625" style="381" customWidth="1"/>
    <col min="269" max="269" width="79.5703125" style="381" customWidth="1"/>
    <col min="270" max="273" width="14.7109375" style="381" customWidth="1"/>
    <col min="274" max="523" width="9.140625" style="381"/>
    <col min="524" max="524" width="6.140625" style="381" customWidth="1"/>
    <col min="525" max="525" width="79.5703125" style="381" customWidth="1"/>
    <col min="526" max="529" width="14.7109375" style="381" customWidth="1"/>
    <col min="530" max="779" width="9.140625" style="381"/>
    <col min="780" max="780" width="6.140625" style="381" customWidth="1"/>
    <col min="781" max="781" width="79.5703125" style="381" customWidth="1"/>
    <col min="782" max="785" width="14.7109375" style="381" customWidth="1"/>
    <col min="786" max="1035" width="9.140625" style="381"/>
    <col min="1036" max="1036" width="6.140625" style="381" customWidth="1"/>
    <col min="1037" max="1037" width="79.5703125" style="381" customWidth="1"/>
    <col min="1038" max="1041" width="14.7109375" style="381" customWidth="1"/>
    <col min="1042" max="1291" width="9.140625" style="381"/>
    <col min="1292" max="1292" width="6.140625" style="381" customWidth="1"/>
    <col min="1293" max="1293" width="79.5703125" style="381" customWidth="1"/>
    <col min="1294" max="1297" width="14.7109375" style="381" customWidth="1"/>
    <col min="1298" max="1547" width="9.140625" style="381"/>
    <col min="1548" max="1548" width="6.140625" style="381" customWidth="1"/>
    <col min="1549" max="1549" width="79.5703125" style="381" customWidth="1"/>
    <col min="1550" max="1553" width="14.7109375" style="381" customWidth="1"/>
    <col min="1554" max="1803" width="9.140625" style="381"/>
    <col min="1804" max="1804" width="6.140625" style="381" customWidth="1"/>
    <col min="1805" max="1805" width="79.5703125" style="381" customWidth="1"/>
    <col min="1806" max="1809" width="14.7109375" style="381" customWidth="1"/>
    <col min="1810" max="2059" width="9.140625" style="381"/>
    <col min="2060" max="2060" width="6.140625" style="381" customWidth="1"/>
    <col min="2061" max="2061" width="79.5703125" style="381" customWidth="1"/>
    <col min="2062" max="2065" width="14.7109375" style="381" customWidth="1"/>
    <col min="2066" max="2315" width="9.140625" style="381"/>
    <col min="2316" max="2316" width="6.140625" style="381" customWidth="1"/>
    <col min="2317" max="2317" width="79.5703125" style="381" customWidth="1"/>
    <col min="2318" max="2321" width="14.7109375" style="381" customWidth="1"/>
    <col min="2322" max="2571" width="9.140625" style="381"/>
    <col min="2572" max="2572" width="6.140625" style="381" customWidth="1"/>
    <col min="2573" max="2573" width="79.5703125" style="381" customWidth="1"/>
    <col min="2574" max="2577" width="14.7109375" style="381" customWidth="1"/>
    <col min="2578" max="2827" width="9.140625" style="381"/>
    <col min="2828" max="2828" width="6.140625" style="381" customWidth="1"/>
    <col min="2829" max="2829" width="79.5703125" style="381" customWidth="1"/>
    <col min="2830" max="2833" width="14.7109375" style="381" customWidth="1"/>
    <col min="2834" max="3083" width="9.140625" style="381"/>
    <col min="3084" max="3084" width="6.140625" style="381" customWidth="1"/>
    <col min="3085" max="3085" width="79.5703125" style="381" customWidth="1"/>
    <col min="3086" max="3089" width="14.7109375" style="381" customWidth="1"/>
    <col min="3090" max="3339" width="9.140625" style="381"/>
    <col min="3340" max="3340" width="6.140625" style="381" customWidth="1"/>
    <col min="3341" max="3341" width="79.5703125" style="381" customWidth="1"/>
    <col min="3342" max="3345" width="14.7109375" style="381" customWidth="1"/>
    <col min="3346" max="3595" width="9.140625" style="381"/>
    <col min="3596" max="3596" width="6.140625" style="381" customWidth="1"/>
    <col min="3597" max="3597" width="79.5703125" style="381" customWidth="1"/>
    <col min="3598" max="3601" width="14.7109375" style="381" customWidth="1"/>
    <col min="3602" max="3851" width="9.140625" style="381"/>
    <col min="3852" max="3852" width="6.140625" style="381" customWidth="1"/>
    <col min="3853" max="3853" width="79.5703125" style="381" customWidth="1"/>
    <col min="3854" max="3857" width="14.7109375" style="381" customWidth="1"/>
    <col min="3858" max="4107" width="9.140625" style="381"/>
    <col min="4108" max="4108" width="6.140625" style="381" customWidth="1"/>
    <col min="4109" max="4109" width="79.5703125" style="381" customWidth="1"/>
    <col min="4110" max="4113" width="14.7109375" style="381" customWidth="1"/>
    <col min="4114" max="4363" width="9.140625" style="381"/>
    <col min="4364" max="4364" width="6.140625" style="381" customWidth="1"/>
    <col min="4365" max="4365" width="79.5703125" style="381" customWidth="1"/>
    <col min="4366" max="4369" width="14.7109375" style="381" customWidth="1"/>
    <col min="4370" max="4619" width="9.140625" style="381"/>
    <col min="4620" max="4620" width="6.140625" style="381" customWidth="1"/>
    <col min="4621" max="4621" width="79.5703125" style="381" customWidth="1"/>
    <col min="4622" max="4625" width="14.7109375" style="381" customWidth="1"/>
    <col min="4626" max="4875" width="9.140625" style="381"/>
    <col min="4876" max="4876" width="6.140625" style="381" customWidth="1"/>
    <col min="4877" max="4877" width="79.5703125" style="381" customWidth="1"/>
    <col min="4878" max="4881" width="14.7109375" style="381" customWidth="1"/>
    <col min="4882" max="5131" width="9.140625" style="381"/>
    <col min="5132" max="5132" width="6.140625" style="381" customWidth="1"/>
    <col min="5133" max="5133" width="79.5703125" style="381" customWidth="1"/>
    <col min="5134" max="5137" width="14.7109375" style="381" customWidth="1"/>
    <col min="5138" max="5387" width="9.140625" style="381"/>
    <col min="5388" max="5388" width="6.140625" style="381" customWidth="1"/>
    <col min="5389" max="5389" width="79.5703125" style="381" customWidth="1"/>
    <col min="5390" max="5393" width="14.7109375" style="381" customWidth="1"/>
    <col min="5394" max="5643" width="9.140625" style="381"/>
    <col min="5644" max="5644" width="6.140625" style="381" customWidth="1"/>
    <col min="5645" max="5645" width="79.5703125" style="381" customWidth="1"/>
    <col min="5646" max="5649" width="14.7109375" style="381" customWidth="1"/>
    <col min="5650" max="5899" width="9.140625" style="381"/>
    <col min="5900" max="5900" width="6.140625" style="381" customWidth="1"/>
    <col min="5901" max="5901" width="79.5703125" style="381" customWidth="1"/>
    <col min="5902" max="5905" width="14.7109375" style="381" customWidth="1"/>
    <col min="5906" max="6155" width="9.140625" style="381"/>
    <col min="6156" max="6156" width="6.140625" style="381" customWidth="1"/>
    <col min="6157" max="6157" width="79.5703125" style="381" customWidth="1"/>
    <col min="6158" max="6161" width="14.7109375" style="381" customWidth="1"/>
    <col min="6162" max="6411" width="9.140625" style="381"/>
    <col min="6412" max="6412" width="6.140625" style="381" customWidth="1"/>
    <col min="6413" max="6413" width="79.5703125" style="381" customWidth="1"/>
    <col min="6414" max="6417" width="14.7109375" style="381" customWidth="1"/>
    <col min="6418" max="6667" width="9.140625" style="381"/>
    <col min="6668" max="6668" width="6.140625" style="381" customWidth="1"/>
    <col min="6669" max="6669" width="79.5703125" style="381" customWidth="1"/>
    <col min="6670" max="6673" width="14.7109375" style="381" customWidth="1"/>
    <col min="6674" max="6923" width="9.140625" style="381"/>
    <col min="6924" max="6924" width="6.140625" style="381" customWidth="1"/>
    <col min="6925" max="6925" width="79.5703125" style="381" customWidth="1"/>
    <col min="6926" max="6929" width="14.7109375" style="381" customWidth="1"/>
    <col min="6930" max="7179" width="9.140625" style="381"/>
    <col min="7180" max="7180" width="6.140625" style="381" customWidth="1"/>
    <col min="7181" max="7181" width="79.5703125" style="381" customWidth="1"/>
    <col min="7182" max="7185" width="14.7109375" style="381" customWidth="1"/>
    <col min="7186" max="7435" width="9.140625" style="381"/>
    <col min="7436" max="7436" width="6.140625" style="381" customWidth="1"/>
    <col min="7437" max="7437" width="79.5703125" style="381" customWidth="1"/>
    <col min="7438" max="7441" width="14.7109375" style="381" customWidth="1"/>
    <col min="7442" max="7691" width="9.140625" style="381"/>
    <col min="7692" max="7692" width="6.140625" style="381" customWidth="1"/>
    <col min="7693" max="7693" width="79.5703125" style="381" customWidth="1"/>
    <col min="7694" max="7697" width="14.7109375" style="381" customWidth="1"/>
    <col min="7698" max="7947" width="9.140625" style="381"/>
    <col min="7948" max="7948" width="6.140625" style="381" customWidth="1"/>
    <col min="7949" max="7949" width="79.5703125" style="381" customWidth="1"/>
    <col min="7950" max="7953" width="14.7109375" style="381" customWidth="1"/>
    <col min="7954" max="8203" width="9.140625" style="381"/>
    <col min="8204" max="8204" width="6.140625" style="381" customWidth="1"/>
    <col min="8205" max="8205" width="79.5703125" style="381" customWidth="1"/>
    <col min="8206" max="8209" width="14.7109375" style="381" customWidth="1"/>
    <col min="8210" max="8459" width="9.140625" style="381"/>
    <col min="8460" max="8460" width="6.140625" style="381" customWidth="1"/>
    <col min="8461" max="8461" width="79.5703125" style="381" customWidth="1"/>
    <col min="8462" max="8465" width="14.7109375" style="381" customWidth="1"/>
    <col min="8466" max="8715" width="9.140625" style="381"/>
    <col min="8716" max="8716" width="6.140625" style="381" customWidth="1"/>
    <col min="8717" max="8717" width="79.5703125" style="381" customWidth="1"/>
    <col min="8718" max="8721" width="14.7109375" style="381" customWidth="1"/>
    <col min="8722" max="8971" width="9.140625" style="381"/>
    <col min="8972" max="8972" width="6.140625" style="381" customWidth="1"/>
    <col min="8973" max="8973" width="79.5703125" style="381" customWidth="1"/>
    <col min="8974" max="8977" width="14.7109375" style="381" customWidth="1"/>
    <col min="8978" max="9227" width="9.140625" style="381"/>
    <col min="9228" max="9228" width="6.140625" style="381" customWidth="1"/>
    <col min="9229" max="9229" width="79.5703125" style="381" customWidth="1"/>
    <col min="9230" max="9233" width="14.7109375" style="381" customWidth="1"/>
    <col min="9234" max="9483" width="9.140625" style="381"/>
    <col min="9484" max="9484" width="6.140625" style="381" customWidth="1"/>
    <col min="9485" max="9485" width="79.5703125" style="381" customWidth="1"/>
    <col min="9486" max="9489" width="14.7109375" style="381" customWidth="1"/>
    <col min="9490" max="9739" width="9.140625" style="381"/>
    <col min="9740" max="9740" width="6.140625" style="381" customWidth="1"/>
    <col min="9741" max="9741" width="79.5703125" style="381" customWidth="1"/>
    <col min="9742" max="9745" width="14.7109375" style="381" customWidth="1"/>
    <col min="9746" max="9995" width="9.140625" style="381"/>
    <col min="9996" max="9996" width="6.140625" style="381" customWidth="1"/>
    <col min="9997" max="9997" width="79.5703125" style="381" customWidth="1"/>
    <col min="9998" max="10001" width="14.7109375" style="381" customWidth="1"/>
    <col min="10002" max="10251" width="9.140625" style="381"/>
    <col min="10252" max="10252" width="6.140625" style="381" customWidth="1"/>
    <col min="10253" max="10253" width="79.5703125" style="381" customWidth="1"/>
    <col min="10254" max="10257" width="14.7109375" style="381" customWidth="1"/>
    <col min="10258" max="10507" width="9.140625" style="381"/>
    <col min="10508" max="10508" width="6.140625" style="381" customWidth="1"/>
    <col min="10509" max="10509" width="79.5703125" style="381" customWidth="1"/>
    <col min="10510" max="10513" width="14.7109375" style="381" customWidth="1"/>
    <col min="10514" max="10763" width="9.140625" style="381"/>
    <col min="10764" max="10764" width="6.140625" style="381" customWidth="1"/>
    <col min="10765" max="10765" width="79.5703125" style="381" customWidth="1"/>
    <col min="10766" max="10769" width="14.7109375" style="381" customWidth="1"/>
    <col min="10770" max="11019" width="9.140625" style="381"/>
    <col min="11020" max="11020" width="6.140625" style="381" customWidth="1"/>
    <col min="11021" max="11021" width="79.5703125" style="381" customWidth="1"/>
    <col min="11022" max="11025" width="14.7109375" style="381" customWidth="1"/>
    <col min="11026" max="11275" width="9.140625" style="381"/>
    <col min="11276" max="11276" width="6.140625" style="381" customWidth="1"/>
    <col min="11277" max="11277" width="79.5703125" style="381" customWidth="1"/>
    <col min="11278" max="11281" width="14.7109375" style="381" customWidth="1"/>
    <col min="11282" max="11531" width="9.140625" style="381"/>
    <col min="11532" max="11532" width="6.140625" style="381" customWidth="1"/>
    <col min="11533" max="11533" width="79.5703125" style="381" customWidth="1"/>
    <col min="11534" max="11537" width="14.7109375" style="381" customWidth="1"/>
    <col min="11538" max="11787" width="9.140625" style="381"/>
    <col min="11788" max="11788" width="6.140625" style="381" customWidth="1"/>
    <col min="11789" max="11789" width="79.5703125" style="381" customWidth="1"/>
    <col min="11790" max="11793" width="14.7109375" style="381" customWidth="1"/>
    <col min="11794" max="12043" width="9.140625" style="381"/>
    <col min="12044" max="12044" width="6.140625" style="381" customWidth="1"/>
    <col min="12045" max="12045" width="79.5703125" style="381" customWidth="1"/>
    <col min="12046" max="12049" width="14.7109375" style="381" customWidth="1"/>
    <col min="12050" max="12299" width="9.140625" style="381"/>
    <col min="12300" max="12300" width="6.140625" style="381" customWidth="1"/>
    <col min="12301" max="12301" width="79.5703125" style="381" customWidth="1"/>
    <col min="12302" max="12305" width="14.7109375" style="381" customWidth="1"/>
    <col min="12306" max="12555" width="9.140625" style="381"/>
    <col min="12556" max="12556" width="6.140625" style="381" customWidth="1"/>
    <col min="12557" max="12557" width="79.5703125" style="381" customWidth="1"/>
    <col min="12558" max="12561" width="14.7109375" style="381" customWidth="1"/>
    <col min="12562" max="12811" width="9.140625" style="381"/>
    <col min="12812" max="12812" width="6.140625" style="381" customWidth="1"/>
    <col min="12813" max="12813" width="79.5703125" style="381" customWidth="1"/>
    <col min="12814" max="12817" width="14.7109375" style="381" customWidth="1"/>
    <col min="12818" max="13067" width="9.140625" style="381"/>
    <col min="13068" max="13068" width="6.140625" style="381" customWidth="1"/>
    <col min="13069" max="13069" width="79.5703125" style="381" customWidth="1"/>
    <col min="13070" max="13073" width="14.7109375" style="381" customWidth="1"/>
    <col min="13074" max="13323" width="9.140625" style="381"/>
    <col min="13324" max="13324" width="6.140625" style="381" customWidth="1"/>
    <col min="13325" max="13325" width="79.5703125" style="381" customWidth="1"/>
    <col min="13326" max="13329" width="14.7109375" style="381" customWidth="1"/>
    <col min="13330" max="13579" width="9.140625" style="381"/>
    <col min="13580" max="13580" width="6.140625" style="381" customWidth="1"/>
    <col min="13581" max="13581" width="79.5703125" style="381" customWidth="1"/>
    <col min="13582" max="13585" width="14.7109375" style="381" customWidth="1"/>
    <col min="13586" max="13835" width="9.140625" style="381"/>
    <col min="13836" max="13836" width="6.140625" style="381" customWidth="1"/>
    <col min="13837" max="13837" width="79.5703125" style="381" customWidth="1"/>
    <col min="13838" max="13841" width="14.7109375" style="381" customWidth="1"/>
    <col min="13842" max="14091" width="9.140625" style="381"/>
    <col min="14092" max="14092" width="6.140625" style="381" customWidth="1"/>
    <col min="14093" max="14093" width="79.5703125" style="381" customWidth="1"/>
    <col min="14094" max="14097" width="14.7109375" style="381" customWidth="1"/>
    <col min="14098" max="14347" width="9.140625" style="381"/>
    <col min="14348" max="14348" width="6.140625" style="381" customWidth="1"/>
    <col min="14349" max="14349" width="79.5703125" style="381" customWidth="1"/>
    <col min="14350" max="14353" width="14.7109375" style="381" customWidth="1"/>
    <col min="14354" max="14603" width="9.140625" style="381"/>
    <col min="14604" max="14604" width="6.140625" style="381" customWidth="1"/>
    <col min="14605" max="14605" width="79.5703125" style="381" customWidth="1"/>
    <col min="14606" max="14609" width="14.7109375" style="381" customWidth="1"/>
    <col min="14610" max="14859" width="9.140625" style="381"/>
    <col min="14860" max="14860" width="6.140625" style="381" customWidth="1"/>
    <col min="14861" max="14861" width="79.5703125" style="381" customWidth="1"/>
    <col min="14862" max="14865" width="14.7109375" style="381" customWidth="1"/>
    <col min="14866" max="15115" width="9.140625" style="381"/>
    <col min="15116" max="15116" width="6.140625" style="381" customWidth="1"/>
    <col min="15117" max="15117" width="79.5703125" style="381" customWidth="1"/>
    <col min="15118" max="15121" width="14.7109375" style="381" customWidth="1"/>
    <col min="15122" max="15371" width="9.140625" style="381"/>
    <col min="15372" max="15372" width="6.140625" style="381" customWidth="1"/>
    <col min="15373" max="15373" width="79.5703125" style="381" customWidth="1"/>
    <col min="15374" max="15377" width="14.7109375" style="381" customWidth="1"/>
    <col min="15378" max="15627" width="9.140625" style="381"/>
    <col min="15628" max="15628" width="6.140625" style="381" customWidth="1"/>
    <col min="15629" max="15629" width="79.5703125" style="381" customWidth="1"/>
    <col min="15630" max="15633" width="14.7109375" style="381" customWidth="1"/>
    <col min="15634" max="15883" width="9.140625" style="381"/>
    <col min="15884" max="15884" width="6.140625" style="381" customWidth="1"/>
    <col min="15885" max="15885" width="79.5703125" style="381" customWidth="1"/>
    <col min="15886" max="15889" width="14.7109375" style="381" customWidth="1"/>
    <col min="15890" max="16139" width="9.140625" style="381"/>
    <col min="16140" max="16140" width="6.140625" style="381" customWidth="1"/>
    <col min="16141" max="16141" width="79.5703125" style="381" customWidth="1"/>
    <col min="16142" max="16145" width="14.7109375" style="381" customWidth="1"/>
    <col min="16146" max="16384" width="9.140625" style="381"/>
  </cols>
  <sheetData>
    <row r="2" spans="1:33" ht="15.75" x14ac:dyDescent="0.25">
      <c r="A2" s="941" t="s">
        <v>514</v>
      </c>
      <c r="B2" s="942"/>
      <c r="C2" s="942"/>
      <c r="D2" s="942"/>
      <c r="E2" s="942"/>
      <c r="F2" s="942"/>
      <c r="G2" s="942"/>
      <c r="H2" s="942"/>
      <c r="I2" s="942"/>
      <c r="J2" s="942"/>
      <c r="K2" s="942"/>
      <c r="L2" s="942"/>
      <c r="M2" s="942"/>
      <c r="N2" s="942"/>
      <c r="O2" s="942"/>
      <c r="P2" s="942"/>
      <c r="Q2" s="942"/>
      <c r="R2" s="942"/>
      <c r="AC2" s="379" t="s">
        <v>224</v>
      </c>
    </row>
    <row r="3" spans="1:33" customFormat="1" ht="38.25" x14ac:dyDescent="0.2">
      <c r="A3" s="943" t="s">
        <v>493</v>
      </c>
      <c r="B3" s="906" t="s">
        <v>494</v>
      </c>
      <c r="C3" s="313" t="s">
        <v>453</v>
      </c>
      <c r="D3" s="909" t="s">
        <v>247</v>
      </c>
      <c r="E3" s="910"/>
      <c r="F3" s="910"/>
      <c r="G3" s="910"/>
      <c r="H3" s="910"/>
      <c r="I3" s="910"/>
      <c r="J3" s="910"/>
      <c r="K3" s="910"/>
      <c r="L3" s="910"/>
      <c r="M3" s="910"/>
      <c r="N3" s="910"/>
      <c r="O3" s="910"/>
      <c r="P3" s="910"/>
      <c r="Q3" s="910"/>
      <c r="R3" s="910"/>
      <c r="S3" s="910"/>
      <c r="T3" s="910"/>
      <c r="U3" s="910"/>
      <c r="V3" s="910"/>
      <c r="W3" s="910"/>
      <c r="X3" s="909" t="s">
        <v>454</v>
      </c>
      <c r="Y3" s="909"/>
      <c r="Z3" s="909"/>
      <c r="AA3" s="909"/>
      <c r="AB3" s="909"/>
      <c r="AC3" s="909"/>
      <c r="AD3" s="909"/>
      <c r="AE3" s="909"/>
      <c r="AF3" s="909"/>
      <c r="AG3" s="909"/>
    </row>
    <row r="4" spans="1:33" customFormat="1" ht="15" customHeight="1" x14ac:dyDescent="0.2">
      <c r="A4" s="925"/>
      <c r="B4" s="926"/>
      <c r="C4" s="911" t="s">
        <v>436</v>
      </c>
      <c r="D4" s="912" t="s">
        <v>227</v>
      </c>
      <c r="E4" s="912"/>
      <c r="F4" s="912"/>
      <c r="G4" s="912"/>
      <c r="H4" s="912" t="s">
        <v>228</v>
      </c>
      <c r="I4" s="912"/>
      <c r="J4" s="912"/>
      <c r="K4" s="912"/>
      <c r="L4" s="913" t="s">
        <v>229</v>
      </c>
      <c r="M4" s="914"/>
      <c r="N4" s="914"/>
      <c r="O4" s="915"/>
      <c r="P4" s="913" t="s">
        <v>230</v>
      </c>
      <c r="Q4" s="914"/>
      <c r="R4" s="914"/>
      <c r="S4" s="915"/>
      <c r="T4" s="901" t="s">
        <v>455</v>
      </c>
      <c r="U4" s="901" t="s">
        <v>456</v>
      </c>
      <c r="V4" s="901" t="s">
        <v>457</v>
      </c>
      <c r="W4" s="901" t="s">
        <v>458</v>
      </c>
      <c r="X4" s="901">
        <v>5</v>
      </c>
      <c r="Y4" s="901">
        <v>6</v>
      </c>
      <c r="Z4" s="901">
        <v>7</v>
      </c>
      <c r="AA4" s="901">
        <v>8</v>
      </c>
      <c r="AB4" s="901">
        <v>9</v>
      </c>
      <c r="AC4" s="901">
        <v>10</v>
      </c>
      <c r="AD4" s="901">
        <v>11</v>
      </c>
      <c r="AE4" s="901">
        <v>12</v>
      </c>
      <c r="AF4" s="901">
        <v>13</v>
      </c>
      <c r="AG4" s="901">
        <v>14</v>
      </c>
    </row>
    <row r="5" spans="1:33" customFormat="1" ht="22.5" x14ac:dyDescent="0.2">
      <c r="A5" s="925"/>
      <c r="B5" s="927"/>
      <c r="C5" s="911"/>
      <c r="D5" s="314" t="s">
        <v>459</v>
      </c>
      <c r="E5" s="314" t="s">
        <v>460</v>
      </c>
      <c r="F5" s="314" t="s">
        <v>461</v>
      </c>
      <c r="G5" s="314" t="s">
        <v>462</v>
      </c>
      <c r="H5" s="314" t="s">
        <v>459</v>
      </c>
      <c r="I5" s="314" t="s">
        <v>460</v>
      </c>
      <c r="J5" s="314" t="s">
        <v>461</v>
      </c>
      <c r="K5" s="314" t="s">
        <v>462</v>
      </c>
      <c r="L5" s="314" t="s">
        <v>459</v>
      </c>
      <c r="M5" s="314" t="s">
        <v>460</v>
      </c>
      <c r="N5" s="314" t="s">
        <v>461</v>
      </c>
      <c r="O5" s="314" t="s">
        <v>462</v>
      </c>
      <c r="P5" s="314" t="s">
        <v>459</v>
      </c>
      <c r="Q5" s="314" t="s">
        <v>460</v>
      </c>
      <c r="R5" s="314" t="s">
        <v>461</v>
      </c>
      <c r="S5" s="314" t="s">
        <v>462</v>
      </c>
      <c r="T5" s="902"/>
      <c r="U5" s="902"/>
      <c r="V5" s="902"/>
      <c r="W5" s="902"/>
      <c r="X5" s="902"/>
      <c r="Y5" s="902"/>
      <c r="Z5" s="902"/>
      <c r="AA5" s="902"/>
      <c r="AB5" s="902"/>
      <c r="AC5" s="902"/>
      <c r="AD5" s="902"/>
      <c r="AE5" s="902"/>
      <c r="AF5" s="902"/>
      <c r="AG5" s="902"/>
    </row>
    <row r="6" spans="1:33" x14ac:dyDescent="0.2">
      <c r="A6" s="938" t="s">
        <v>515</v>
      </c>
      <c r="B6" s="939"/>
      <c r="C6" s="939"/>
      <c r="D6" s="939"/>
      <c r="E6" s="939"/>
      <c r="F6" s="939"/>
      <c r="G6" s="939"/>
      <c r="H6" s="939"/>
      <c r="I6" s="939"/>
      <c r="J6" s="939"/>
      <c r="K6" s="939"/>
      <c r="L6" s="939"/>
      <c r="M6" s="939"/>
      <c r="N6" s="939"/>
      <c r="O6" s="939"/>
      <c r="P6" s="939"/>
      <c r="Q6" s="939"/>
      <c r="R6" s="939"/>
      <c r="S6" s="382"/>
      <c r="T6" s="383"/>
      <c r="U6" s="383"/>
      <c r="V6" s="383"/>
      <c r="W6" s="383"/>
      <c r="X6" s="383"/>
      <c r="Y6" s="383"/>
      <c r="Z6" s="383"/>
      <c r="AA6" s="383"/>
      <c r="AB6" s="383"/>
      <c r="AC6" s="383"/>
      <c r="AD6" s="384"/>
      <c r="AE6" s="384"/>
      <c r="AF6" s="384"/>
      <c r="AG6" s="384"/>
    </row>
    <row r="7" spans="1:33" x14ac:dyDescent="0.2">
      <c r="A7" s="385"/>
      <c r="B7" s="281" t="s">
        <v>516</v>
      </c>
      <c r="C7" s="270"/>
      <c r="D7" s="386"/>
      <c r="E7" s="386"/>
      <c r="F7" s="386"/>
      <c r="G7" s="386"/>
      <c r="H7" s="386"/>
      <c r="I7" s="386"/>
      <c r="J7" s="386"/>
      <c r="K7" s="386"/>
      <c r="L7" s="386"/>
      <c r="M7" s="386"/>
      <c r="N7" s="386"/>
      <c r="O7" s="386"/>
      <c r="P7" s="386"/>
      <c r="Q7" s="386"/>
      <c r="R7" s="386"/>
      <c r="S7" s="387"/>
      <c r="T7" s="388"/>
      <c r="U7" s="388"/>
      <c r="V7" s="388"/>
      <c r="W7" s="388"/>
      <c r="X7" s="388"/>
      <c r="Y7" s="388"/>
      <c r="Z7" s="388"/>
      <c r="AA7" s="388"/>
      <c r="AB7" s="388"/>
      <c r="AC7" s="388"/>
      <c r="AD7" s="389"/>
      <c r="AE7" s="389"/>
      <c r="AF7" s="389"/>
      <c r="AG7" s="389"/>
    </row>
    <row r="8" spans="1:33" x14ac:dyDescent="0.2">
      <c r="A8" s="390">
        <v>1</v>
      </c>
      <c r="B8" s="336" t="s">
        <v>517</v>
      </c>
      <c r="C8" s="391"/>
      <c r="D8" s="392"/>
      <c r="E8" s="392"/>
      <c r="F8" s="392"/>
      <c r="G8" s="392"/>
      <c r="H8" s="392"/>
      <c r="I8" s="392"/>
      <c r="J8" s="392"/>
      <c r="K8" s="392"/>
      <c r="L8" s="392"/>
      <c r="M8" s="392"/>
      <c r="N8" s="392"/>
      <c r="O8" s="392"/>
      <c r="P8" s="392"/>
      <c r="Q8" s="392"/>
      <c r="R8" s="392"/>
      <c r="S8" s="392"/>
      <c r="T8" s="393">
        <f>SUM(D8:G8)</f>
        <v>0</v>
      </c>
      <c r="U8" s="393">
        <f>SUM(H8:K8)</f>
        <v>0</v>
      </c>
      <c r="V8" s="393">
        <f>SUM(L8:O8)</f>
        <v>0</v>
      </c>
      <c r="W8" s="393">
        <f>SUM(P8:S8)</f>
        <v>0</v>
      </c>
      <c r="X8" s="391"/>
      <c r="Y8" s="391"/>
      <c r="Z8" s="391"/>
      <c r="AA8" s="391"/>
      <c r="AB8" s="391"/>
      <c r="AC8" s="391"/>
      <c r="AD8" s="391"/>
      <c r="AE8" s="391"/>
      <c r="AF8" s="391"/>
      <c r="AG8" s="391"/>
    </row>
    <row r="9" spans="1:33" x14ac:dyDescent="0.2">
      <c r="A9" s="394">
        <v>2</v>
      </c>
      <c r="B9" s="336" t="s">
        <v>518</v>
      </c>
      <c r="C9" s="395">
        <f>C10+C11</f>
        <v>0</v>
      </c>
      <c r="D9" s="395">
        <f t="shared" ref="D9:S9" si="0">D10+D11</f>
        <v>0</v>
      </c>
      <c r="E9" s="395">
        <f t="shared" si="0"/>
        <v>0</v>
      </c>
      <c r="F9" s="395">
        <f>F10+F11</f>
        <v>0</v>
      </c>
      <c r="G9" s="395">
        <f t="shared" si="0"/>
        <v>0</v>
      </c>
      <c r="H9" s="395">
        <f t="shared" si="0"/>
        <v>0</v>
      </c>
      <c r="I9" s="395">
        <f t="shared" si="0"/>
        <v>0</v>
      </c>
      <c r="J9" s="395">
        <f t="shared" si="0"/>
        <v>0</v>
      </c>
      <c r="K9" s="395">
        <f t="shared" si="0"/>
        <v>0</v>
      </c>
      <c r="L9" s="395">
        <f t="shared" si="0"/>
        <v>0</v>
      </c>
      <c r="M9" s="395">
        <f t="shared" si="0"/>
        <v>0</v>
      </c>
      <c r="N9" s="395">
        <f t="shared" si="0"/>
        <v>0</v>
      </c>
      <c r="O9" s="395">
        <f t="shared" si="0"/>
        <v>0</v>
      </c>
      <c r="P9" s="395">
        <f t="shared" si="0"/>
        <v>0</v>
      </c>
      <c r="Q9" s="395">
        <f t="shared" si="0"/>
        <v>0</v>
      </c>
      <c r="R9" s="395">
        <f t="shared" si="0"/>
        <v>0</v>
      </c>
      <c r="S9" s="395">
        <f t="shared" si="0"/>
        <v>0</v>
      </c>
      <c r="T9" s="393">
        <f t="shared" ref="T9:T14" si="1">SUM(D9:G9)</f>
        <v>0</v>
      </c>
      <c r="U9" s="393">
        <f t="shared" ref="U9:U14" si="2">SUM(H9:K9)</f>
        <v>0</v>
      </c>
      <c r="V9" s="393">
        <f t="shared" ref="V9:V14" si="3">SUM(L9:O9)</f>
        <v>0</v>
      </c>
      <c r="W9" s="393">
        <f t="shared" ref="W9:W14" si="4">SUM(P9:S9)</f>
        <v>0</v>
      </c>
      <c r="X9" s="395">
        <f t="shared" ref="X9:AG9" si="5">X10+X11</f>
        <v>0</v>
      </c>
      <c r="Y9" s="395">
        <f t="shared" si="5"/>
        <v>0</v>
      </c>
      <c r="Z9" s="395">
        <f t="shared" si="5"/>
        <v>0</v>
      </c>
      <c r="AA9" s="395">
        <f t="shared" si="5"/>
        <v>0</v>
      </c>
      <c r="AB9" s="395">
        <f t="shared" si="5"/>
        <v>0</v>
      </c>
      <c r="AC9" s="395">
        <f t="shared" si="5"/>
        <v>0</v>
      </c>
      <c r="AD9" s="395">
        <f t="shared" si="5"/>
        <v>0</v>
      </c>
      <c r="AE9" s="395">
        <f t="shared" si="5"/>
        <v>0</v>
      </c>
      <c r="AF9" s="395">
        <f t="shared" si="5"/>
        <v>0</v>
      </c>
      <c r="AG9" s="395">
        <f t="shared" si="5"/>
        <v>0</v>
      </c>
    </row>
    <row r="10" spans="1:33" x14ac:dyDescent="0.2">
      <c r="A10" s="394" t="s">
        <v>519</v>
      </c>
      <c r="B10" s="336" t="s">
        <v>520</v>
      </c>
      <c r="C10" s="391"/>
      <c r="D10" s="392"/>
      <c r="E10" s="392"/>
      <c r="F10" s="392"/>
      <c r="G10" s="392"/>
      <c r="H10" s="392"/>
      <c r="I10" s="392"/>
      <c r="J10" s="392"/>
      <c r="K10" s="392"/>
      <c r="L10" s="392"/>
      <c r="M10" s="392"/>
      <c r="N10" s="392"/>
      <c r="O10" s="392"/>
      <c r="P10" s="392"/>
      <c r="Q10" s="392"/>
      <c r="R10" s="392"/>
      <c r="S10" s="392"/>
      <c r="T10" s="393">
        <f t="shared" si="1"/>
        <v>0</v>
      </c>
      <c r="U10" s="393">
        <f t="shared" si="2"/>
        <v>0</v>
      </c>
      <c r="V10" s="393">
        <f t="shared" si="3"/>
        <v>0</v>
      </c>
      <c r="W10" s="393">
        <f t="shared" si="4"/>
        <v>0</v>
      </c>
      <c r="X10" s="393"/>
      <c r="Y10" s="393"/>
      <c r="Z10" s="393"/>
      <c r="AA10" s="393"/>
      <c r="AB10" s="393"/>
      <c r="AC10" s="393"/>
      <c r="AD10" s="393"/>
      <c r="AE10" s="393"/>
      <c r="AF10" s="393"/>
      <c r="AG10" s="393"/>
    </row>
    <row r="11" spans="1:33" x14ac:dyDescent="0.2">
      <c r="A11" s="394" t="s">
        <v>521</v>
      </c>
      <c r="B11" s="336" t="s">
        <v>522</v>
      </c>
      <c r="C11" s="391"/>
      <c r="D11" s="392"/>
      <c r="E11" s="392"/>
      <c r="F11" s="392"/>
      <c r="G11" s="392"/>
      <c r="H11" s="392"/>
      <c r="I11" s="392"/>
      <c r="J11" s="392"/>
      <c r="K11" s="392"/>
      <c r="L11" s="392"/>
      <c r="M11" s="392"/>
      <c r="N11" s="392"/>
      <c r="O11" s="392"/>
      <c r="P11" s="392"/>
      <c r="Q11" s="392"/>
      <c r="R11" s="392"/>
      <c r="S11" s="392"/>
      <c r="T11" s="393">
        <f t="shared" si="1"/>
        <v>0</v>
      </c>
      <c r="U11" s="393">
        <f t="shared" si="2"/>
        <v>0</v>
      </c>
      <c r="V11" s="393">
        <f t="shared" si="3"/>
        <v>0</v>
      </c>
      <c r="W11" s="393">
        <f t="shared" si="4"/>
        <v>0</v>
      </c>
      <c r="X11" s="391"/>
      <c r="Y11" s="391"/>
      <c r="Z11" s="391"/>
      <c r="AA11" s="391"/>
      <c r="AB11" s="391"/>
      <c r="AC11" s="391"/>
      <c r="AD11" s="391"/>
      <c r="AE11" s="391"/>
      <c r="AF11" s="391"/>
      <c r="AG11" s="391"/>
    </row>
    <row r="12" spans="1:33" x14ac:dyDescent="0.2">
      <c r="A12" s="394">
        <v>3</v>
      </c>
      <c r="B12" s="336" t="s">
        <v>523</v>
      </c>
      <c r="C12" s="391"/>
      <c r="D12" s="392"/>
      <c r="E12" s="392"/>
      <c r="F12" s="392"/>
      <c r="G12" s="392"/>
      <c r="H12" s="392"/>
      <c r="I12" s="392"/>
      <c r="J12" s="392"/>
      <c r="K12" s="392"/>
      <c r="L12" s="392"/>
      <c r="M12" s="392"/>
      <c r="N12" s="392"/>
      <c r="O12" s="392"/>
      <c r="P12" s="392"/>
      <c r="Q12" s="392"/>
      <c r="R12" s="392"/>
      <c r="S12" s="392"/>
      <c r="T12" s="393">
        <f t="shared" si="1"/>
        <v>0</v>
      </c>
      <c r="U12" s="393">
        <f t="shared" si="2"/>
        <v>0</v>
      </c>
      <c r="V12" s="393">
        <f t="shared" si="3"/>
        <v>0</v>
      </c>
      <c r="W12" s="393">
        <f t="shared" si="4"/>
        <v>0</v>
      </c>
      <c r="X12" s="391"/>
      <c r="Y12" s="391"/>
      <c r="Z12" s="391"/>
      <c r="AA12" s="391"/>
      <c r="AB12" s="391"/>
      <c r="AC12" s="391"/>
      <c r="AD12" s="391"/>
      <c r="AE12" s="391"/>
      <c r="AF12" s="391"/>
      <c r="AG12" s="391"/>
    </row>
    <row r="13" spans="1:33" x14ac:dyDescent="0.2">
      <c r="A13" s="394">
        <v>4</v>
      </c>
      <c r="B13" s="336" t="s">
        <v>524</v>
      </c>
      <c r="C13" s="391"/>
      <c r="D13" s="392"/>
      <c r="E13" s="392"/>
      <c r="F13" s="392"/>
      <c r="G13" s="392"/>
      <c r="H13" s="392"/>
      <c r="I13" s="392"/>
      <c r="J13" s="392"/>
      <c r="K13" s="392"/>
      <c r="L13" s="392"/>
      <c r="M13" s="392"/>
      <c r="N13" s="392"/>
      <c r="O13" s="392"/>
      <c r="P13" s="392"/>
      <c r="Q13" s="392"/>
      <c r="R13" s="392"/>
      <c r="S13" s="392"/>
      <c r="T13" s="393">
        <f t="shared" si="1"/>
        <v>0</v>
      </c>
      <c r="U13" s="393">
        <f t="shared" si="2"/>
        <v>0</v>
      </c>
      <c r="V13" s="393">
        <f t="shared" si="3"/>
        <v>0</v>
      </c>
      <c r="W13" s="393">
        <f t="shared" si="4"/>
        <v>0</v>
      </c>
      <c r="X13" s="393"/>
      <c r="Y13" s="393"/>
      <c r="Z13" s="393"/>
      <c r="AA13" s="393"/>
      <c r="AB13" s="393"/>
      <c r="AC13" s="393"/>
      <c r="AD13" s="393"/>
      <c r="AE13" s="393"/>
      <c r="AF13" s="393"/>
      <c r="AG13" s="393"/>
    </row>
    <row r="14" spans="1:33" x14ac:dyDescent="0.2">
      <c r="A14" s="937" t="s">
        <v>525</v>
      </c>
      <c r="B14" s="937"/>
      <c r="C14" s="396">
        <f>C8+C9+C12+C13</f>
        <v>0</v>
      </c>
      <c r="D14" s="397">
        <f t="shared" ref="D14:AG14" si="6">D8+D9+D12+D13</f>
        <v>0</v>
      </c>
      <c r="E14" s="397">
        <f t="shared" si="6"/>
        <v>0</v>
      </c>
      <c r="F14" s="397">
        <f t="shared" si="6"/>
        <v>0</v>
      </c>
      <c r="G14" s="397">
        <f t="shared" si="6"/>
        <v>0</v>
      </c>
      <c r="H14" s="397">
        <f t="shared" si="6"/>
        <v>0</v>
      </c>
      <c r="I14" s="397">
        <f t="shared" si="6"/>
        <v>0</v>
      </c>
      <c r="J14" s="397">
        <f t="shared" si="6"/>
        <v>0</v>
      </c>
      <c r="K14" s="397">
        <f t="shared" si="6"/>
        <v>0</v>
      </c>
      <c r="L14" s="397">
        <f t="shared" si="6"/>
        <v>0</v>
      </c>
      <c r="M14" s="397">
        <f t="shared" si="6"/>
        <v>0</v>
      </c>
      <c r="N14" s="397">
        <f t="shared" si="6"/>
        <v>0</v>
      </c>
      <c r="O14" s="397">
        <f t="shared" si="6"/>
        <v>0</v>
      </c>
      <c r="P14" s="397">
        <f t="shared" si="6"/>
        <v>0</v>
      </c>
      <c r="Q14" s="397">
        <f t="shared" si="6"/>
        <v>0</v>
      </c>
      <c r="R14" s="397">
        <f t="shared" si="6"/>
        <v>0</v>
      </c>
      <c r="S14" s="397">
        <f t="shared" si="6"/>
        <v>0</v>
      </c>
      <c r="T14" s="393">
        <f t="shared" si="1"/>
        <v>0</v>
      </c>
      <c r="U14" s="393">
        <f t="shared" si="2"/>
        <v>0</v>
      </c>
      <c r="V14" s="393">
        <f t="shared" si="3"/>
        <v>0</v>
      </c>
      <c r="W14" s="393">
        <f t="shared" si="4"/>
        <v>0</v>
      </c>
      <c r="X14" s="396">
        <f t="shared" si="6"/>
        <v>0</v>
      </c>
      <c r="Y14" s="396">
        <f t="shared" si="6"/>
        <v>0</v>
      </c>
      <c r="Z14" s="396">
        <f t="shared" si="6"/>
        <v>0</v>
      </c>
      <c r="AA14" s="396">
        <f t="shared" si="6"/>
        <v>0</v>
      </c>
      <c r="AB14" s="396">
        <f t="shared" si="6"/>
        <v>0</v>
      </c>
      <c r="AC14" s="396">
        <f t="shared" si="6"/>
        <v>0</v>
      </c>
      <c r="AD14" s="396">
        <f t="shared" si="6"/>
        <v>0</v>
      </c>
      <c r="AE14" s="396">
        <f t="shared" si="6"/>
        <v>0</v>
      </c>
      <c r="AF14" s="396">
        <f t="shared" si="6"/>
        <v>0</v>
      </c>
      <c r="AG14" s="396">
        <f t="shared" si="6"/>
        <v>0</v>
      </c>
    </row>
    <row r="15" spans="1:33" x14ac:dyDescent="0.2">
      <c r="A15" s="385"/>
      <c r="B15" s="281" t="s">
        <v>526</v>
      </c>
      <c r="C15" s="396"/>
      <c r="D15" s="397"/>
      <c r="E15" s="397"/>
      <c r="F15" s="397"/>
      <c r="G15" s="397"/>
      <c r="H15" s="397"/>
      <c r="I15" s="397"/>
      <c r="J15" s="397"/>
      <c r="K15" s="397"/>
      <c r="L15" s="397"/>
      <c r="M15" s="397"/>
      <c r="N15" s="397"/>
      <c r="O15" s="397"/>
      <c r="P15" s="397"/>
      <c r="Q15" s="397"/>
      <c r="R15" s="397"/>
      <c r="S15" s="397"/>
      <c r="T15" s="396"/>
      <c r="U15" s="396"/>
      <c r="V15" s="396"/>
      <c r="W15" s="396"/>
      <c r="X15" s="396"/>
      <c r="Y15" s="396"/>
      <c r="Z15" s="396"/>
      <c r="AA15" s="396"/>
      <c r="AB15" s="396"/>
      <c r="AC15" s="396"/>
      <c r="AD15" s="396"/>
      <c r="AE15" s="396"/>
      <c r="AF15" s="396"/>
      <c r="AG15" s="396"/>
    </row>
    <row r="16" spans="1:33" x14ac:dyDescent="0.2">
      <c r="A16" s="394">
        <v>5</v>
      </c>
      <c r="B16" s="336" t="s">
        <v>527</v>
      </c>
      <c r="C16" s="395">
        <f>C17+C18</f>
        <v>0</v>
      </c>
      <c r="D16" s="395">
        <f t="shared" ref="D16:S16" si="7">D17+D18</f>
        <v>0</v>
      </c>
      <c r="E16" s="395">
        <f t="shared" si="7"/>
        <v>0</v>
      </c>
      <c r="F16" s="395">
        <f t="shared" si="7"/>
        <v>0</v>
      </c>
      <c r="G16" s="395">
        <f t="shared" si="7"/>
        <v>0</v>
      </c>
      <c r="H16" s="395">
        <f t="shared" si="7"/>
        <v>0</v>
      </c>
      <c r="I16" s="395">
        <f t="shared" si="7"/>
        <v>0</v>
      </c>
      <c r="J16" s="395">
        <f t="shared" si="7"/>
        <v>0</v>
      </c>
      <c r="K16" s="395">
        <f t="shared" si="7"/>
        <v>0</v>
      </c>
      <c r="L16" s="395">
        <f t="shared" si="7"/>
        <v>0</v>
      </c>
      <c r="M16" s="395">
        <f t="shared" si="7"/>
        <v>0</v>
      </c>
      <c r="N16" s="395">
        <f t="shared" si="7"/>
        <v>0</v>
      </c>
      <c r="O16" s="395">
        <f t="shared" si="7"/>
        <v>0</v>
      </c>
      <c r="P16" s="395">
        <f t="shared" si="7"/>
        <v>0</v>
      </c>
      <c r="Q16" s="395">
        <f t="shared" si="7"/>
        <v>0</v>
      </c>
      <c r="R16" s="395">
        <f t="shared" si="7"/>
        <v>0</v>
      </c>
      <c r="S16" s="395">
        <f t="shared" si="7"/>
        <v>0</v>
      </c>
      <c r="T16" s="393">
        <f t="shared" ref="T16:T22" si="8">SUM(D16:G16)</f>
        <v>0</v>
      </c>
      <c r="U16" s="393">
        <f t="shared" ref="U16:U22" si="9">SUM(H16:K16)</f>
        <v>0</v>
      </c>
      <c r="V16" s="393">
        <f t="shared" ref="V16:V22" si="10">SUM(L16:O16)</f>
        <v>0</v>
      </c>
      <c r="W16" s="393">
        <f t="shared" ref="W16:W22" si="11">SUM(P16:S16)</f>
        <v>0</v>
      </c>
      <c r="X16" s="395">
        <f>X17+X18</f>
        <v>0</v>
      </c>
      <c r="Y16" s="395">
        <f t="shared" ref="Y16:AG16" si="12">Y17+Y18</f>
        <v>0</v>
      </c>
      <c r="Z16" s="395">
        <f t="shared" si="12"/>
        <v>0</v>
      </c>
      <c r="AA16" s="395">
        <f t="shared" si="12"/>
        <v>0</v>
      </c>
      <c r="AB16" s="395">
        <f t="shared" si="12"/>
        <v>0</v>
      </c>
      <c r="AC16" s="395">
        <f t="shared" si="12"/>
        <v>0</v>
      </c>
      <c r="AD16" s="395">
        <f t="shared" si="12"/>
        <v>0</v>
      </c>
      <c r="AE16" s="395">
        <f t="shared" si="12"/>
        <v>0</v>
      </c>
      <c r="AF16" s="395">
        <f t="shared" si="12"/>
        <v>0</v>
      </c>
      <c r="AG16" s="395">
        <f t="shared" si="12"/>
        <v>0</v>
      </c>
    </row>
    <row r="17" spans="1:33" ht="15" customHeight="1" x14ac:dyDescent="0.2">
      <c r="A17" s="394">
        <v>5.0999999999999996</v>
      </c>
      <c r="B17" s="398" t="s">
        <v>528</v>
      </c>
      <c r="C17" s="391"/>
      <c r="D17" s="392"/>
      <c r="E17" s="392"/>
      <c r="F17" s="392"/>
      <c r="G17" s="392"/>
      <c r="H17" s="392"/>
      <c r="I17" s="392"/>
      <c r="J17" s="392"/>
      <c r="K17" s="392"/>
      <c r="L17" s="392"/>
      <c r="M17" s="392"/>
      <c r="N17" s="392"/>
      <c r="O17" s="392"/>
      <c r="P17" s="392"/>
      <c r="Q17" s="392"/>
      <c r="R17" s="392"/>
      <c r="S17" s="392"/>
      <c r="T17" s="393">
        <f t="shared" si="8"/>
        <v>0</v>
      </c>
      <c r="U17" s="393">
        <f t="shared" si="9"/>
        <v>0</v>
      </c>
      <c r="V17" s="393">
        <f t="shared" si="10"/>
        <v>0</v>
      </c>
      <c r="W17" s="393">
        <f t="shared" si="11"/>
        <v>0</v>
      </c>
      <c r="X17" s="391"/>
      <c r="Y17" s="391"/>
      <c r="Z17" s="391"/>
      <c r="AA17" s="391"/>
      <c r="AB17" s="391"/>
      <c r="AC17" s="391"/>
      <c r="AD17" s="391"/>
      <c r="AE17" s="391"/>
      <c r="AF17" s="391"/>
      <c r="AG17" s="391"/>
    </row>
    <row r="18" spans="1:33" ht="15" customHeight="1" x14ac:dyDescent="0.2">
      <c r="A18" s="394">
        <v>5.2</v>
      </c>
      <c r="B18" s="398" t="s">
        <v>529</v>
      </c>
      <c r="C18" s="391"/>
      <c r="D18" s="392"/>
      <c r="E18" s="392"/>
      <c r="F18" s="392"/>
      <c r="G18" s="392"/>
      <c r="H18" s="392"/>
      <c r="I18" s="392"/>
      <c r="J18" s="392"/>
      <c r="K18" s="392"/>
      <c r="L18" s="392"/>
      <c r="M18" s="392"/>
      <c r="N18" s="392"/>
      <c r="O18" s="392"/>
      <c r="P18" s="392"/>
      <c r="Q18" s="392"/>
      <c r="R18" s="392"/>
      <c r="S18" s="392"/>
      <c r="T18" s="393">
        <f t="shared" si="8"/>
        <v>0</v>
      </c>
      <c r="U18" s="393">
        <f t="shared" si="9"/>
        <v>0</v>
      </c>
      <c r="V18" s="393">
        <f t="shared" si="10"/>
        <v>0</v>
      </c>
      <c r="W18" s="393">
        <f t="shared" si="11"/>
        <v>0</v>
      </c>
      <c r="X18" s="391"/>
      <c r="Y18" s="391"/>
      <c r="Z18" s="391"/>
      <c r="AA18" s="391"/>
      <c r="AB18" s="391"/>
      <c r="AC18" s="391"/>
      <c r="AD18" s="391"/>
      <c r="AE18" s="391"/>
      <c r="AF18" s="391"/>
      <c r="AG18" s="391"/>
    </row>
    <row r="19" spans="1:33" ht="15" customHeight="1" x14ac:dyDescent="0.2">
      <c r="A19" s="394">
        <v>6</v>
      </c>
      <c r="B19" s="398" t="s">
        <v>530</v>
      </c>
      <c r="C19" s="391"/>
      <c r="D19" s="392"/>
      <c r="E19" s="392"/>
      <c r="F19" s="392"/>
      <c r="G19" s="392"/>
      <c r="H19" s="392"/>
      <c r="I19" s="392"/>
      <c r="J19" s="392"/>
      <c r="K19" s="392"/>
      <c r="L19" s="392"/>
      <c r="M19" s="392"/>
      <c r="N19" s="392"/>
      <c r="O19" s="392"/>
      <c r="P19" s="392"/>
      <c r="Q19" s="392"/>
      <c r="R19" s="392"/>
      <c r="S19" s="392"/>
      <c r="T19" s="393">
        <f t="shared" si="8"/>
        <v>0</v>
      </c>
      <c r="U19" s="393">
        <f t="shared" si="9"/>
        <v>0</v>
      </c>
      <c r="V19" s="393">
        <f t="shared" si="10"/>
        <v>0</v>
      </c>
      <c r="W19" s="393">
        <f t="shared" si="11"/>
        <v>0</v>
      </c>
      <c r="X19" s="391"/>
      <c r="Y19" s="391"/>
      <c r="Z19" s="391"/>
      <c r="AA19" s="391"/>
      <c r="AB19" s="391"/>
      <c r="AC19" s="391"/>
      <c r="AD19" s="391"/>
      <c r="AE19" s="391"/>
      <c r="AF19" s="391"/>
      <c r="AG19" s="391"/>
    </row>
    <row r="20" spans="1:33" x14ac:dyDescent="0.2">
      <c r="A20" s="394">
        <v>7</v>
      </c>
      <c r="B20" s="399" t="s">
        <v>531</v>
      </c>
      <c r="C20" s="391"/>
      <c r="D20" s="392"/>
      <c r="E20" s="392"/>
      <c r="F20" s="392"/>
      <c r="G20" s="392"/>
      <c r="H20" s="392"/>
      <c r="I20" s="392"/>
      <c r="J20" s="392"/>
      <c r="K20" s="392"/>
      <c r="L20" s="392"/>
      <c r="M20" s="392"/>
      <c r="N20" s="392"/>
      <c r="O20" s="392"/>
      <c r="P20" s="392"/>
      <c r="Q20" s="392"/>
      <c r="R20" s="392"/>
      <c r="S20" s="392"/>
      <c r="T20" s="393">
        <f t="shared" si="8"/>
        <v>0</v>
      </c>
      <c r="U20" s="393">
        <f t="shared" si="9"/>
        <v>0</v>
      </c>
      <c r="V20" s="393">
        <f t="shared" si="10"/>
        <v>0</v>
      </c>
      <c r="W20" s="393">
        <f t="shared" si="11"/>
        <v>0</v>
      </c>
      <c r="X20" s="391"/>
      <c r="Y20" s="391"/>
      <c r="Z20" s="391"/>
      <c r="AA20" s="391"/>
      <c r="AB20" s="391"/>
      <c r="AC20" s="391"/>
      <c r="AD20" s="391"/>
      <c r="AE20" s="391"/>
      <c r="AF20" s="391"/>
      <c r="AG20" s="391"/>
    </row>
    <row r="21" spans="1:33" s="401" customFormat="1" x14ac:dyDescent="0.2">
      <c r="A21" s="937" t="s">
        <v>532</v>
      </c>
      <c r="B21" s="937"/>
      <c r="C21" s="396">
        <f>C16+C20+C19</f>
        <v>0</v>
      </c>
      <c r="D21" s="396">
        <f t="shared" ref="D21:S21" si="13">D16+D20+D19</f>
        <v>0</v>
      </c>
      <c r="E21" s="396">
        <f t="shared" si="13"/>
        <v>0</v>
      </c>
      <c r="F21" s="396">
        <f t="shared" si="13"/>
        <v>0</v>
      </c>
      <c r="G21" s="396">
        <f t="shared" si="13"/>
        <v>0</v>
      </c>
      <c r="H21" s="396">
        <f t="shared" si="13"/>
        <v>0</v>
      </c>
      <c r="I21" s="396">
        <f t="shared" si="13"/>
        <v>0</v>
      </c>
      <c r="J21" s="396">
        <f t="shared" si="13"/>
        <v>0</v>
      </c>
      <c r="K21" s="396">
        <f t="shared" si="13"/>
        <v>0</v>
      </c>
      <c r="L21" s="396">
        <f t="shared" si="13"/>
        <v>0</v>
      </c>
      <c r="M21" s="396">
        <f t="shared" si="13"/>
        <v>0</v>
      </c>
      <c r="N21" s="396">
        <f t="shared" si="13"/>
        <v>0</v>
      </c>
      <c r="O21" s="396">
        <f t="shared" si="13"/>
        <v>0</v>
      </c>
      <c r="P21" s="396">
        <f t="shared" si="13"/>
        <v>0</v>
      </c>
      <c r="Q21" s="396">
        <f t="shared" si="13"/>
        <v>0</v>
      </c>
      <c r="R21" s="396">
        <f t="shared" si="13"/>
        <v>0</v>
      </c>
      <c r="S21" s="396">
        <f t="shared" si="13"/>
        <v>0</v>
      </c>
      <c r="T21" s="400">
        <f t="shared" si="8"/>
        <v>0</v>
      </c>
      <c r="U21" s="400">
        <f t="shared" si="9"/>
        <v>0</v>
      </c>
      <c r="V21" s="400">
        <f t="shared" si="10"/>
        <v>0</v>
      </c>
      <c r="W21" s="400">
        <f t="shared" si="11"/>
        <v>0</v>
      </c>
      <c r="X21" s="396">
        <f t="shared" ref="X21:AG21" si="14">X16+X20+X19</f>
        <v>0</v>
      </c>
      <c r="Y21" s="396">
        <f t="shared" si="14"/>
        <v>0</v>
      </c>
      <c r="Z21" s="396">
        <f t="shared" si="14"/>
        <v>0</v>
      </c>
      <c r="AA21" s="396">
        <f t="shared" si="14"/>
        <v>0</v>
      </c>
      <c r="AB21" s="396">
        <f t="shared" si="14"/>
        <v>0</v>
      </c>
      <c r="AC21" s="396">
        <f t="shared" si="14"/>
        <v>0</v>
      </c>
      <c r="AD21" s="396">
        <f t="shared" si="14"/>
        <v>0</v>
      </c>
      <c r="AE21" s="396">
        <f t="shared" si="14"/>
        <v>0</v>
      </c>
      <c r="AF21" s="396">
        <f t="shared" si="14"/>
        <v>0</v>
      </c>
      <c r="AG21" s="396">
        <f t="shared" si="14"/>
        <v>0</v>
      </c>
    </row>
    <row r="22" spans="1:33" s="401" customFormat="1" x14ac:dyDescent="0.2">
      <c r="A22" s="937" t="s">
        <v>533</v>
      </c>
      <c r="B22" s="937"/>
      <c r="C22" s="396">
        <f>C14-C21</f>
        <v>0</v>
      </c>
      <c r="D22" s="397">
        <f t="shared" ref="D22:S22" si="15">D14-D21</f>
        <v>0</v>
      </c>
      <c r="E22" s="397">
        <f t="shared" si="15"/>
        <v>0</v>
      </c>
      <c r="F22" s="397">
        <f t="shared" si="15"/>
        <v>0</v>
      </c>
      <c r="G22" s="397">
        <f t="shared" si="15"/>
        <v>0</v>
      </c>
      <c r="H22" s="397">
        <f t="shared" si="15"/>
        <v>0</v>
      </c>
      <c r="I22" s="397">
        <f t="shared" si="15"/>
        <v>0</v>
      </c>
      <c r="J22" s="397">
        <f t="shared" si="15"/>
        <v>0</v>
      </c>
      <c r="K22" s="397">
        <f t="shared" si="15"/>
        <v>0</v>
      </c>
      <c r="L22" s="397">
        <f t="shared" si="15"/>
        <v>0</v>
      </c>
      <c r="M22" s="397">
        <f t="shared" si="15"/>
        <v>0</v>
      </c>
      <c r="N22" s="397">
        <f t="shared" si="15"/>
        <v>0</v>
      </c>
      <c r="O22" s="397">
        <f t="shared" si="15"/>
        <v>0</v>
      </c>
      <c r="P22" s="397">
        <f t="shared" si="15"/>
        <v>0</v>
      </c>
      <c r="Q22" s="397">
        <f t="shared" si="15"/>
        <v>0</v>
      </c>
      <c r="R22" s="397">
        <f t="shared" si="15"/>
        <v>0</v>
      </c>
      <c r="S22" s="397">
        <f t="shared" si="15"/>
        <v>0</v>
      </c>
      <c r="T22" s="400">
        <f t="shared" si="8"/>
        <v>0</v>
      </c>
      <c r="U22" s="400">
        <f t="shared" si="9"/>
        <v>0</v>
      </c>
      <c r="V22" s="400">
        <f t="shared" si="10"/>
        <v>0</v>
      </c>
      <c r="W22" s="400">
        <f t="shared" si="11"/>
        <v>0</v>
      </c>
      <c r="X22" s="396">
        <f t="shared" ref="X22:AG22" si="16">X14-X21</f>
        <v>0</v>
      </c>
      <c r="Y22" s="396">
        <f t="shared" si="16"/>
        <v>0</v>
      </c>
      <c r="Z22" s="396">
        <f t="shared" si="16"/>
        <v>0</v>
      </c>
      <c r="AA22" s="396">
        <f t="shared" si="16"/>
        <v>0</v>
      </c>
      <c r="AB22" s="396">
        <f t="shared" si="16"/>
        <v>0</v>
      </c>
      <c r="AC22" s="396">
        <f t="shared" si="16"/>
        <v>0</v>
      </c>
      <c r="AD22" s="396">
        <f t="shared" si="16"/>
        <v>0</v>
      </c>
      <c r="AE22" s="396">
        <f t="shared" si="16"/>
        <v>0</v>
      </c>
      <c r="AF22" s="396">
        <f t="shared" si="16"/>
        <v>0</v>
      </c>
      <c r="AG22" s="396">
        <f t="shared" si="16"/>
        <v>0</v>
      </c>
    </row>
    <row r="23" spans="1:33" x14ac:dyDescent="0.2">
      <c r="A23" s="938" t="s">
        <v>534</v>
      </c>
      <c r="B23" s="939"/>
      <c r="C23" s="939"/>
      <c r="D23" s="939"/>
      <c r="E23" s="939"/>
      <c r="F23" s="939"/>
      <c r="G23" s="939"/>
      <c r="H23" s="939"/>
      <c r="I23" s="939"/>
      <c r="J23" s="939"/>
      <c r="K23" s="939"/>
      <c r="L23" s="939"/>
      <c r="M23" s="939"/>
      <c r="N23" s="939"/>
      <c r="O23" s="939"/>
      <c r="P23" s="939"/>
      <c r="Q23" s="939"/>
      <c r="R23" s="939"/>
      <c r="S23" s="402"/>
      <c r="T23" s="403"/>
      <c r="U23" s="403"/>
      <c r="V23" s="403"/>
      <c r="W23" s="403"/>
      <c r="X23" s="403"/>
      <c r="Y23" s="403"/>
      <c r="Z23" s="403"/>
      <c r="AA23" s="403"/>
      <c r="AB23" s="403"/>
      <c r="AC23" s="403"/>
      <c r="AD23" s="403"/>
      <c r="AE23" s="403"/>
      <c r="AF23" s="403"/>
      <c r="AG23" s="404"/>
    </row>
    <row r="24" spans="1:33" x14ac:dyDescent="0.2">
      <c r="A24" s="385"/>
      <c r="B24" s="281" t="s">
        <v>535</v>
      </c>
      <c r="C24" s="270"/>
      <c r="D24" s="386"/>
      <c r="E24" s="386"/>
      <c r="F24" s="386"/>
      <c r="G24" s="386"/>
      <c r="H24" s="386"/>
      <c r="I24" s="386"/>
      <c r="J24" s="386"/>
      <c r="K24" s="386"/>
      <c r="L24" s="386"/>
      <c r="M24" s="386"/>
      <c r="N24" s="386"/>
      <c r="O24" s="386"/>
      <c r="P24" s="386"/>
      <c r="Q24" s="386"/>
      <c r="R24" s="386"/>
      <c r="S24" s="397"/>
      <c r="T24" s="393">
        <f t="shared" ref="T24:T33" si="17">SUM(D24:G24)</f>
        <v>0</v>
      </c>
      <c r="U24" s="393">
        <f t="shared" ref="U24:U33" si="18">SUM(H24:K24)</f>
        <v>0</v>
      </c>
      <c r="V24" s="393">
        <f t="shared" ref="V24:V33" si="19">SUM(L24:O24)</f>
        <v>0</v>
      </c>
      <c r="W24" s="393">
        <f t="shared" ref="W24:W33" si="20">SUM(P24:S24)</f>
        <v>0</v>
      </c>
      <c r="X24" s="396"/>
      <c r="Y24" s="396"/>
      <c r="Z24" s="396"/>
      <c r="AA24" s="396"/>
      <c r="AB24" s="396"/>
      <c r="AC24" s="396"/>
      <c r="AD24" s="396"/>
      <c r="AE24" s="396"/>
      <c r="AF24" s="396"/>
      <c r="AG24" s="396"/>
    </row>
    <row r="25" spans="1:33" x14ac:dyDescent="0.2">
      <c r="A25" s="394">
        <v>8</v>
      </c>
      <c r="B25" s="336" t="s">
        <v>536</v>
      </c>
      <c r="C25" s="391"/>
      <c r="D25" s="392"/>
      <c r="E25" s="392"/>
      <c r="F25" s="392"/>
      <c r="G25" s="392"/>
      <c r="H25" s="392"/>
      <c r="I25" s="392"/>
      <c r="J25" s="392"/>
      <c r="K25" s="392"/>
      <c r="L25" s="392"/>
      <c r="M25" s="392"/>
      <c r="N25" s="392"/>
      <c r="O25" s="392"/>
      <c r="P25" s="392"/>
      <c r="Q25" s="392"/>
      <c r="R25" s="392"/>
      <c r="S25" s="392"/>
      <c r="T25" s="393">
        <f t="shared" si="17"/>
        <v>0</v>
      </c>
      <c r="U25" s="393">
        <f t="shared" si="18"/>
        <v>0</v>
      </c>
      <c r="V25" s="393">
        <f t="shared" si="19"/>
        <v>0</v>
      </c>
      <c r="W25" s="393">
        <f t="shared" si="20"/>
        <v>0</v>
      </c>
      <c r="X25" s="391"/>
      <c r="Y25" s="391"/>
      <c r="Z25" s="391"/>
      <c r="AA25" s="391"/>
      <c r="AB25" s="391"/>
      <c r="AC25" s="391"/>
      <c r="AD25" s="391"/>
      <c r="AE25" s="391"/>
      <c r="AF25" s="391"/>
      <c r="AG25" s="391"/>
    </row>
    <row r="26" spans="1:33" x14ac:dyDescent="0.2">
      <c r="A26" s="937" t="s">
        <v>537</v>
      </c>
      <c r="B26" s="937"/>
      <c r="C26" s="270"/>
      <c r="D26" s="386"/>
      <c r="E26" s="386"/>
      <c r="F26" s="386"/>
      <c r="G26" s="386"/>
      <c r="H26" s="386"/>
      <c r="I26" s="386"/>
      <c r="J26" s="386"/>
      <c r="K26" s="386"/>
      <c r="L26" s="386"/>
      <c r="M26" s="386"/>
      <c r="N26" s="386"/>
      <c r="O26" s="386"/>
      <c r="P26" s="386"/>
      <c r="Q26" s="386"/>
      <c r="R26" s="386"/>
      <c r="S26" s="397"/>
      <c r="T26" s="393">
        <f t="shared" si="17"/>
        <v>0</v>
      </c>
      <c r="U26" s="393">
        <f t="shared" si="18"/>
        <v>0</v>
      </c>
      <c r="V26" s="393">
        <f t="shared" si="19"/>
        <v>0</v>
      </c>
      <c r="W26" s="393">
        <f t="shared" si="20"/>
        <v>0</v>
      </c>
      <c r="X26" s="396"/>
      <c r="Y26" s="396"/>
      <c r="Z26" s="396"/>
      <c r="AA26" s="396"/>
      <c r="AB26" s="396"/>
      <c r="AC26" s="396"/>
      <c r="AD26" s="396"/>
      <c r="AE26" s="396"/>
      <c r="AF26" s="396"/>
      <c r="AG26" s="396"/>
    </row>
    <row r="27" spans="1:33" x14ac:dyDescent="0.2">
      <c r="A27" s="385"/>
      <c r="B27" s="281" t="s">
        <v>538</v>
      </c>
      <c r="C27" s="270"/>
      <c r="D27" s="386"/>
      <c r="E27" s="386"/>
      <c r="F27" s="386"/>
      <c r="G27" s="386"/>
      <c r="H27" s="386"/>
      <c r="I27" s="386"/>
      <c r="J27" s="386"/>
      <c r="K27" s="386"/>
      <c r="L27" s="386"/>
      <c r="M27" s="386"/>
      <c r="N27" s="386"/>
      <c r="O27" s="386"/>
      <c r="P27" s="386"/>
      <c r="Q27" s="386"/>
      <c r="R27" s="386"/>
      <c r="S27" s="397"/>
      <c r="T27" s="393">
        <f t="shared" si="17"/>
        <v>0</v>
      </c>
      <c r="U27" s="393">
        <f t="shared" si="18"/>
        <v>0</v>
      </c>
      <c r="V27" s="393">
        <f t="shared" si="19"/>
        <v>0</v>
      </c>
      <c r="W27" s="393">
        <f t="shared" si="20"/>
        <v>0</v>
      </c>
      <c r="X27" s="396"/>
      <c r="Y27" s="396"/>
      <c r="Z27" s="396"/>
      <c r="AA27" s="396"/>
      <c r="AB27" s="396"/>
      <c r="AC27" s="396"/>
      <c r="AD27" s="396"/>
      <c r="AE27" s="396"/>
      <c r="AF27" s="396"/>
      <c r="AG27" s="396"/>
    </row>
    <row r="28" spans="1:33" ht="13.5" customHeight="1" x14ac:dyDescent="0.2">
      <c r="A28" s="394">
        <v>9</v>
      </c>
      <c r="B28" s="336" t="s">
        <v>539</v>
      </c>
      <c r="C28" s="391"/>
      <c r="D28" s="392"/>
      <c r="E28" s="392"/>
      <c r="F28" s="392"/>
      <c r="G28" s="392"/>
      <c r="H28" s="392"/>
      <c r="I28" s="392"/>
      <c r="J28" s="392"/>
      <c r="K28" s="392"/>
      <c r="L28" s="392"/>
      <c r="M28" s="392"/>
      <c r="N28" s="392"/>
      <c r="O28" s="392"/>
      <c r="P28" s="392"/>
      <c r="Q28" s="392"/>
      <c r="R28" s="392"/>
      <c r="S28" s="392"/>
      <c r="T28" s="393">
        <f t="shared" si="17"/>
        <v>0</v>
      </c>
      <c r="U28" s="393">
        <f t="shared" si="18"/>
        <v>0</v>
      </c>
      <c r="V28" s="393">
        <f t="shared" si="19"/>
        <v>0</v>
      </c>
      <c r="W28" s="393">
        <f t="shared" si="20"/>
        <v>0</v>
      </c>
      <c r="X28" s="391"/>
      <c r="Y28" s="391"/>
      <c r="Z28" s="391"/>
      <c r="AA28" s="391"/>
      <c r="AB28" s="391"/>
      <c r="AC28" s="391"/>
      <c r="AD28" s="391"/>
      <c r="AE28" s="391"/>
      <c r="AF28" s="391"/>
      <c r="AG28" s="391"/>
    </row>
    <row r="29" spans="1:33" ht="13.5" customHeight="1" x14ac:dyDescent="0.2">
      <c r="A29" s="394">
        <v>10</v>
      </c>
      <c r="B29" s="336" t="s">
        <v>540</v>
      </c>
      <c r="C29" s="391"/>
      <c r="D29" s="392"/>
      <c r="E29" s="392"/>
      <c r="F29" s="392"/>
      <c r="G29" s="392"/>
      <c r="H29" s="392"/>
      <c r="I29" s="392"/>
      <c r="J29" s="392"/>
      <c r="K29" s="392"/>
      <c r="L29" s="392"/>
      <c r="M29" s="392"/>
      <c r="N29" s="392"/>
      <c r="O29" s="392"/>
      <c r="P29" s="392"/>
      <c r="Q29" s="392"/>
      <c r="R29" s="392"/>
      <c r="S29" s="392"/>
      <c r="T29" s="393">
        <f t="shared" si="17"/>
        <v>0</v>
      </c>
      <c r="U29" s="393">
        <f t="shared" si="18"/>
        <v>0</v>
      </c>
      <c r="V29" s="393">
        <f t="shared" si="19"/>
        <v>0</v>
      </c>
      <c r="W29" s="393">
        <f t="shared" si="20"/>
        <v>0</v>
      </c>
      <c r="X29" s="391"/>
      <c r="Y29" s="391"/>
      <c r="Z29" s="391"/>
      <c r="AA29" s="391"/>
      <c r="AB29" s="391"/>
      <c r="AC29" s="391"/>
      <c r="AD29" s="391"/>
      <c r="AE29" s="391"/>
      <c r="AF29" s="391"/>
      <c r="AG29" s="391"/>
    </row>
    <row r="30" spans="1:33" ht="13.5" customHeight="1" x14ac:dyDescent="0.2">
      <c r="A30" s="394">
        <v>11</v>
      </c>
      <c r="B30" s="336" t="s">
        <v>541</v>
      </c>
      <c r="C30" s="391"/>
      <c r="D30" s="392"/>
      <c r="E30" s="392"/>
      <c r="F30" s="392"/>
      <c r="G30" s="392"/>
      <c r="H30" s="392"/>
      <c r="I30" s="392"/>
      <c r="J30" s="392"/>
      <c r="K30" s="392"/>
      <c r="L30" s="392"/>
      <c r="M30" s="392"/>
      <c r="N30" s="392"/>
      <c r="O30" s="392"/>
      <c r="P30" s="392"/>
      <c r="Q30" s="392"/>
      <c r="R30" s="392"/>
      <c r="S30" s="392"/>
      <c r="T30" s="393">
        <f t="shared" si="17"/>
        <v>0</v>
      </c>
      <c r="U30" s="393">
        <f t="shared" si="18"/>
        <v>0</v>
      </c>
      <c r="V30" s="393">
        <f t="shared" si="19"/>
        <v>0</v>
      </c>
      <c r="W30" s="393">
        <f t="shared" si="20"/>
        <v>0</v>
      </c>
      <c r="X30" s="391"/>
      <c r="Y30" s="391"/>
      <c r="Z30" s="391"/>
      <c r="AA30" s="391"/>
      <c r="AB30" s="391"/>
      <c r="AC30" s="391"/>
      <c r="AD30" s="391"/>
      <c r="AE30" s="391"/>
      <c r="AF30" s="391"/>
      <c r="AG30" s="393"/>
    </row>
    <row r="31" spans="1:33" x14ac:dyDescent="0.2">
      <c r="A31" s="937" t="s">
        <v>542</v>
      </c>
      <c r="B31" s="937"/>
      <c r="C31" s="396">
        <f>SUM(C28:C30)</f>
        <v>0</v>
      </c>
      <c r="D31" s="397">
        <f>SUM(D28:D30)</f>
        <v>0</v>
      </c>
      <c r="E31" s="397">
        <f t="shared" ref="E31:AG31" si="21">SUM(E28:E30)</f>
        <v>0</v>
      </c>
      <c r="F31" s="397">
        <f t="shared" si="21"/>
        <v>0</v>
      </c>
      <c r="G31" s="397">
        <f t="shared" si="21"/>
        <v>0</v>
      </c>
      <c r="H31" s="397">
        <f t="shared" si="21"/>
        <v>0</v>
      </c>
      <c r="I31" s="397">
        <f t="shared" si="21"/>
        <v>0</v>
      </c>
      <c r="J31" s="397">
        <f t="shared" si="21"/>
        <v>0</v>
      </c>
      <c r="K31" s="397">
        <f t="shared" si="21"/>
        <v>0</v>
      </c>
      <c r="L31" s="397">
        <f t="shared" si="21"/>
        <v>0</v>
      </c>
      <c r="M31" s="397">
        <f t="shared" si="21"/>
        <v>0</v>
      </c>
      <c r="N31" s="397">
        <f t="shared" si="21"/>
        <v>0</v>
      </c>
      <c r="O31" s="397">
        <f t="shared" si="21"/>
        <v>0</v>
      </c>
      <c r="P31" s="397">
        <f t="shared" si="21"/>
        <v>0</v>
      </c>
      <c r="Q31" s="397">
        <f t="shared" si="21"/>
        <v>0</v>
      </c>
      <c r="R31" s="397">
        <f t="shared" si="21"/>
        <v>0</v>
      </c>
      <c r="S31" s="397">
        <f t="shared" si="21"/>
        <v>0</v>
      </c>
      <c r="T31" s="393">
        <f t="shared" si="17"/>
        <v>0</v>
      </c>
      <c r="U31" s="393">
        <f t="shared" si="18"/>
        <v>0</v>
      </c>
      <c r="V31" s="393">
        <f t="shared" si="19"/>
        <v>0</v>
      </c>
      <c r="W31" s="393">
        <f t="shared" si="20"/>
        <v>0</v>
      </c>
      <c r="X31" s="396">
        <f t="shared" si="21"/>
        <v>0</v>
      </c>
      <c r="Y31" s="396">
        <f t="shared" si="21"/>
        <v>0</v>
      </c>
      <c r="Z31" s="396">
        <f t="shared" si="21"/>
        <v>0</v>
      </c>
      <c r="AA31" s="396">
        <f t="shared" si="21"/>
        <v>0</v>
      </c>
      <c r="AB31" s="396">
        <f t="shared" si="21"/>
        <v>0</v>
      </c>
      <c r="AC31" s="396">
        <f t="shared" si="21"/>
        <v>0</v>
      </c>
      <c r="AD31" s="396">
        <f t="shared" si="21"/>
        <v>0</v>
      </c>
      <c r="AE31" s="396">
        <f t="shared" si="21"/>
        <v>0</v>
      </c>
      <c r="AF31" s="396">
        <f t="shared" si="21"/>
        <v>0</v>
      </c>
      <c r="AG31" s="396">
        <f t="shared" si="21"/>
        <v>0</v>
      </c>
    </row>
    <row r="32" spans="1:33" x14ac:dyDescent="0.2">
      <c r="A32" s="937" t="s">
        <v>543</v>
      </c>
      <c r="B32" s="937"/>
      <c r="C32" s="396">
        <f>C26-C31</f>
        <v>0</v>
      </c>
      <c r="D32" s="397">
        <f t="shared" ref="D32:AG32" si="22">D26-D31</f>
        <v>0</v>
      </c>
      <c r="E32" s="397">
        <f t="shared" si="22"/>
        <v>0</v>
      </c>
      <c r="F32" s="397">
        <f t="shared" si="22"/>
        <v>0</v>
      </c>
      <c r="G32" s="397">
        <f t="shared" si="22"/>
        <v>0</v>
      </c>
      <c r="H32" s="397">
        <f t="shared" si="22"/>
        <v>0</v>
      </c>
      <c r="I32" s="397">
        <f t="shared" si="22"/>
        <v>0</v>
      </c>
      <c r="J32" s="397">
        <f t="shared" si="22"/>
        <v>0</v>
      </c>
      <c r="K32" s="397">
        <f t="shared" si="22"/>
        <v>0</v>
      </c>
      <c r="L32" s="397">
        <f t="shared" si="22"/>
        <v>0</v>
      </c>
      <c r="M32" s="397">
        <f t="shared" si="22"/>
        <v>0</v>
      </c>
      <c r="N32" s="397">
        <f t="shared" si="22"/>
        <v>0</v>
      </c>
      <c r="O32" s="397">
        <f t="shared" si="22"/>
        <v>0</v>
      </c>
      <c r="P32" s="397">
        <f t="shared" si="22"/>
        <v>0</v>
      </c>
      <c r="Q32" s="397">
        <f t="shared" si="22"/>
        <v>0</v>
      </c>
      <c r="R32" s="397">
        <f t="shared" si="22"/>
        <v>0</v>
      </c>
      <c r="S32" s="397">
        <f t="shared" si="22"/>
        <v>0</v>
      </c>
      <c r="T32" s="393">
        <f t="shared" si="17"/>
        <v>0</v>
      </c>
      <c r="U32" s="393">
        <f t="shared" si="18"/>
        <v>0</v>
      </c>
      <c r="V32" s="393">
        <f t="shared" si="19"/>
        <v>0</v>
      </c>
      <c r="W32" s="393">
        <f t="shared" si="20"/>
        <v>0</v>
      </c>
      <c r="X32" s="396">
        <f t="shared" si="22"/>
        <v>0</v>
      </c>
      <c r="Y32" s="396">
        <f t="shared" si="22"/>
        <v>0</v>
      </c>
      <c r="Z32" s="396">
        <f t="shared" si="22"/>
        <v>0</v>
      </c>
      <c r="AA32" s="396">
        <f t="shared" si="22"/>
        <v>0</v>
      </c>
      <c r="AB32" s="396">
        <f t="shared" si="22"/>
        <v>0</v>
      </c>
      <c r="AC32" s="396">
        <f t="shared" si="22"/>
        <v>0</v>
      </c>
      <c r="AD32" s="396">
        <f t="shared" si="22"/>
        <v>0</v>
      </c>
      <c r="AE32" s="396">
        <f t="shared" si="22"/>
        <v>0</v>
      </c>
      <c r="AF32" s="396">
        <f t="shared" si="22"/>
        <v>0</v>
      </c>
      <c r="AG32" s="396">
        <f t="shared" si="22"/>
        <v>0</v>
      </c>
    </row>
    <row r="33" spans="1:33" x14ac:dyDescent="0.2">
      <c r="A33" s="937" t="s">
        <v>544</v>
      </c>
      <c r="B33" s="937"/>
      <c r="C33" s="396">
        <f>C32+C22</f>
        <v>0</v>
      </c>
      <c r="D33" s="397">
        <f t="shared" ref="D33:AG33" si="23">D32+D22</f>
        <v>0</v>
      </c>
      <c r="E33" s="397">
        <f t="shared" si="23"/>
        <v>0</v>
      </c>
      <c r="F33" s="397">
        <f t="shared" si="23"/>
        <v>0</v>
      </c>
      <c r="G33" s="397">
        <f t="shared" si="23"/>
        <v>0</v>
      </c>
      <c r="H33" s="397">
        <f t="shared" si="23"/>
        <v>0</v>
      </c>
      <c r="I33" s="397">
        <f t="shared" si="23"/>
        <v>0</v>
      </c>
      <c r="J33" s="397">
        <f t="shared" si="23"/>
        <v>0</v>
      </c>
      <c r="K33" s="397">
        <f t="shared" si="23"/>
        <v>0</v>
      </c>
      <c r="L33" s="397">
        <f t="shared" si="23"/>
        <v>0</v>
      </c>
      <c r="M33" s="397">
        <f t="shared" si="23"/>
        <v>0</v>
      </c>
      <c r="N33" s="397">
        <f t="shared" si="23"/>
        <v>0</v>
      </c>
      <c r="O33" s="397">
        <f t="shared" si="23"/>
        <v>0</v>
      </c>
      <c r="P33" s="397">
        <f t="shared" si="23"/>
        <v>0</v>
      </c>
      <c r="Q33" s="397">
        <f t="shared" si="23"/>
        <v>0</v>
      </c>
      <c r="R33" s="397">
        <f t="shared" si="23"/>
        <v>0</v>
      </c>
      <c r="S33" s="397">
        <f t="shared" si="23"/>
        <v>0</v>
      </c>
      <c r="T33" s="393">
        <f t="shared" si="17"/>
        <v>0</v>
      </c>
      <c r="U33" s="393">
        <f t="shared" si="18"/>
        <v>0</v>
      </c>
      <c r="V33" s="393">
        <f t="shared" si="19"/>
        <v>0</v>
      </c>
      <c r="W33" s="393">
        <f t="shared" si="20"/>
        <v>0</v>
      </c>
      <c r="X33" s="396">
        <f t="shared" si="23"/>
        <v>0</v>
      </c>
      <c r="Y33" s="396">
        <f t="shared" si="23"/>
        <v>0</v>
      </c>
      <c r="Z33" s="396">
        <f t="shared" si="23"/>
        <v>0</v>
      </c>
      <c r="AA33" s="396">
        <f t="shared" si="23"/>
        <v>0</v>
      </c>
      <c r="AB33" s="396">
        <f t="shared" si="23"/>
        <v>0</v>
      </c>
      <c r="AC33" s="396">
        <f t="shared" si="23"/>
        <v>0</v>
      </c>
      <c r="AD33" s="396">
        <f t="shared" si="23"/>
        <v>0</v>
      </c>
      <c r="AE33" s="396">
        <f t="shared" si="23"/>
        <v>0</v>
      </c>
      <c r="AF33" s="396">
        <f t="shared" si="23"/>
        <v>0</v>
      </c>
      <c r="AG33" s="396">
        <f t="shared" si="23"/>
        <v>0</v>
      </c>
    </row>
    <row r="34" spans="1:33" x14ac:dyDescent="0.2">
      <c r="A34" s="938" t="s">
        <v>545</v>
      </c>
      <c r="B34" s="940"/>
      <c r="C34" s="940"/>
      <c r="D34" s="940"/>
      <c r="E34" s="940"/>
      <c r="F34" s="940"/>
      <c r="G34" s="940"/>
      <c r="H34" s="940"/>
      <c r="I34" s="940"/>
      <c r="J34" s="940"/>
      <c r="K34" s="940"/>
      <c r="L34" s="940"/>
      <c r="M34" s="940"/>
      <c r="N34" s="940"/>
      <c r="O34" s="940"/>
      <c r="P34" s="940"/>
      <c r="Q34" s="940"/>
      <c r="R34" s="940"/>
      <c r="S34" s="382"/>
      <c r="T34" s="383"/>
      <c r="U34" s="383"/>
      <c r="V34" s="383"/>
      <c r="W34" s="383"/>
      <c r="X34" s="383"/>
      <c r="Y34" s="383"/>
      <c r="Z34" s="383"/>
      <c r="AA34" s="383"/>
      <c r="AB34" s="383"/>
      <c r="AC34" s="383"/>
      <c r="AD34" s="383"/>
      <c r="AE34" s="383"/>
      <c r="AF34" s="383"/>
      <c r="AG34" s="405"/>
    </row>
    <row r="35" spans="1:33" x14ac:dyDescent="0.2">
      <c r="A35" s="385"/>
      <c r="B35" s="281" t="s">
        <v>546</v>
      </c>
      <c r="C35" s="406"/>
      <c r="D35" s="407"/>
      <c r="E35" s="407"/>
      <c r="F35" s="407"/>
      <c r="G35" s="407"/>
      <c r="H35" s="407"/>
      <c r="I35" s="407"/>
      <c r="J35" s="407"/>
      <c r="K35" s="407"/>
      <c r="L35" s="407"/>
      <c r="M35" s="407"/>
      <c r="N35" s="407"/>
      <c r="O35" s="407"/>
      <c r="P35" s="407"/>
      <c r="Q35" s="407"/>
      <c r="R35" s="407"/>
      <c r="S35" s="387"/>
      <c r="T35" s="388"/>
      <c r="U35" s="388"/>
      <c r="V35" s="388"/>
      <c r="W35" s="388"/>
      <c r="X35" s="388"/>
      <c r="Y35" s="388"/>
      <c r="Z35" s="388"/>
      <c r="AA35" s="388"/>
      <c r="AB35" s="388"/>
      <c r="AC35" s="388"/>
      <c r="AD35" s="388"/>
      <c r="AE35" s="388"/>
      <c r="AF35" s="388"/>
      <c r="AG35" s="388"/>
    </row>
    <row r="36" spans="1:33" x14ac:dyDescent="0.2">
      <c r="A36" s="394">
        <v>11</v>
      </c>
      <c r="B36" s="408" t="s">
        <v>547</v>
      </c>
      <c r="C36" s="400">
        <f>SUM(C37:C51)</f>
        <v>0</v>
      </c>
      <c r="D36" s="409"/>
      <c r="E36" s="409"/>
      <c r="F36" s="409"/>
      <c r="G36" s="409"/>
      <c r="H36" s="409"/>
      <c r="I36" s="409"/>
      <c r="J36" s="409"/>
      <c r="K36" s="409"/>
      <c r="L36" s="409"/>
      <c r="M36" s="409"/>
      <c r="N36" s="409"/>
      <c r="O36" s="409"/>
      <c r="P36" s="409">
        <f>SUM(P37:P51)</f>
        <v>0</v>
      </c>
      <c r="Q36" s="409">
        <f>SUM(Q37:Q51)</f>
        <v>0</v>
      </c>
      <c r="R36" s="409">
        <f>SUM(R37:R51)</f>
        <v>0</v>
      </c>
      <c r="S36" s="409">
        <f>SUM(S37:S51)</f>
        <v>0</v>
      </c>
      <c r="T36" s="393">
        <f t="shared" ref="T36:T52" si="24">SUM(D36:G36)</f>
        <v>0</v>
      </c>
      <c r="U36" s="393">
        <f t="shared" ref="U36:U52" si="25">SUM(H36:K36)</f>
        <v>0</v>
      </c>
      <c r="V36" s="393">
        <f t="shared" ref="V36:V52" si="26">SUM(L36:O36)</f>
        <v>0</v>
      </c>
      <c r="W36" s="393">
        <f t="shared" ref="W36:W52" si="27">SUM(P36:S36)</f>
        <v>0</v>
      </c>
      <c r="X36" s="400">
        <f t="shared" ref="X36:AG36" si="28">SUM(X37:X51)</f>
        <v>0</v>
      </c>
      <c r="Y36" s="400">
        <f t="shared" si="28"/>
        <v>0</v>
      </c>
      <c r="Z36" s="400">
        <f t="shared" si="28"/>
        <v>0</v>
      </c>
      <c r="AA36" s="400">
        <f t="shared" si="28"/>
        <v>0</v>
      </c>
      <c r="AB36" s="400">
        <f t="shared" si="28"/>
        <v>0</v>
      </c>
      <c r="AC36" s="400">
        <f t="shared" si="28"/>
        <v>0</v>
      </c>
      <c r="AD36" s="400">
        <f t="shared" si="28"/>
        <v>0</v>
      </c>
      <c r="AE36" s="400">
        <f t="shared" si="28"/>
        <v>0</v>
      </c>
      <c r="AF36" s="400">
        <f t="shared" si="28"/>
        <v>0</v>
      </c>
      <c r="AG36" s="400">
        <f t="shared" si="28"/>
        <v>0</v>
      </c>
    </row>
    <row r="37" spans="1:33" x14ac:dyDescent="0.2">
      <c r="A37" s="394">
        <v>11.1</v>
      </c>
      <c r="B37" s="336" t="s">
        <v>234</v>
      </c>
      <c r="C37" s="393">
        <f>'5 Venituri si cheltuieli'!C8</f>
        <v>0</v>
      </c>
      <c r="D37" s="410">
        <f>'5 Venituri si cheltuieli'!D8</f>
        <v>0</v>
      </c>
      <c r="E37" s="410">
        <f>'5 Venituri si cheltuieli'!E8</f>
        <v>0</v>
      </c>
      <c r="F37" s="410">
        <f>'5 Venituri si cheltuieli'!F8</f>
        <v>0</v>
      </c>
      <c r="G37" s="410">
        <f>'5 Venituri si cheltuieli'!G8</f>
        <v>0</v>
      </c>
      <c r="H37" s="410">
        <f>'5 Venituri si cheltuieli'!H8</f>
        <v>0</v>
      </c>
      <c r="I37" s="410">
        <f>'5 Venituri si cheltuieli'!I8</f>
        <v>0</v>
      </c>
      <c r="J37" s="410">
        <f>'5 Venituri si cheltuieli'!J8</f>
        <v>0</v>
      </c>
      <c r="K37" s="410">
        <f>'5 Venituri si cheltuieli'!K8</f>
        <v>0</v>
      </c>
      <c r="L37" s="410">
        <f>'5 Venituri si cheltuieli'!L8</f>
        <v>0</v>
      </c>
      <c r="M37" s="410">
        <f>'5 Venituri si cheltuieli'!M8</f>
        <v>0</v>
      </c>
      <c r="N37" s="410">
        <f>'5 Venituri si cheltuieli'!N8</f>
        <v>0</v>
      </c>
      <c r="O37" s="410">
        <f>'5 Venituri si cheltuieli'!O8</f>
        <v>0</v>
      </c>
      <c r="P37" s="410">
        <f>'5 Venituri si cheltuieli'!P8</f>
        <v>0</v>
      </c>
      <c r="Q37" s="410">
        <f>'5 Venituri si cheltuieli'!Q8</f>
        <v>0</v>
      </c>
      <c r="R37" s="410">
        <f>'5 Venituri si cheltuieli'!R8</f>
        <v>0</v>
      </c>
      <c r="S37" s="410">
        <f>'5 Venituri si cheltuieli'!S8</f>
        <v>0</v>
      </c>
      <c r="T37" s="393">
        <f t="shared" si="24"/>
        <v>0</v>
      </c>
      <c r="U37" s="393">
        <f t="shared" si="25"/>
        <v>0</v>
      </c>
      <c r="V37" s="393">
        <f t="shared" si="26"/>
        <v>0</v>
      </c>
      <c r="W37" s="393">
        <f t="shared" si="27"/>
        <v>0</v>
      </c>
      <c r="X37" s="393">
        <f>'5 Venituri si cheltuieli'!X8</f>
        <v>0</v>
      </c>
      <c r="Y37" s="393">
        <f>'5 Venituri si cheltuieli'!Y8</f>
        <v>0</v>
      </c>
      <c r="Z37" s="393">
        <f>'5 Venituri si cheltuieli'!Z8</f>
        <v>0</v>
      </c>
      <c r="AA37" s="393">
        <f>'5 Venituri si cheltuieli'!AA8</f>
        <v>0</v>
      </c>
      <c r="AB37" s="393">
        <f>'5 Venituri si cheltuieli'!AB8</f>
        <v>0</v>
      </c>
      <c r="AC37" s="393">
        <f>'5 Venituri si cheltuieli'!AC8</f>
        <v>0</v>
      </c>
      <c r="AD37" s="393">
        <f>'5 Venituri si cheltuieli'!AD8</f>
        <v>0</v>
      </c>
      <c r="AE37" s="393">
        <f>'5 Venituri si cheltuieli'!AE8</f>
        <v>0</v>
      </c>
      <c r="AF37" s="393">
        <f>'5 Venituri si cheltuieli'!AF8</f>
        <v>0</v>
      </c>
      <c r="AG37" s="393">
        <f>'5 Venituri si cheltuieli'!AG8</f>
        <v>0</v>
      </c>
    </row>
    <row r="38" spans="1:33" x14ac:dyDescent="0.2">
      <c r="A38" s="394" t="s">
        <v>548</v>
      </c>
      <c r="B38" s="336" t="s">
        <v>235</v>
      </c>
      <c r="C38" s="393">
        <f>'5 Venituri si cheltuieli'!C9</f>
        <v>0</v>
      </c>
      <c r="D38" s="410">
        <f>'5 Venituri si cheltuieli'!D9</f>
        <v>0</v>
      </c>
      <c r="E38" s="410">
        <f>'5 Venituri si cheltuieli'!E9</f>
        <v>0</v>
      </c>
      <c r="F38" s="410">
        <f>'5 Venituri si cheltuieli'!F9</f>
        <v>0</v>
      </c>
      <c r="G38" s="410">
        <f>'5 Venituri si cheltuieli'!G9</f>
        <v>0</v>
      </c>
      <c r="H38" s="410">
        <f>'5 Venituri si cheltuieli'!H9</f>
        <v>0</v>
      </c>
      <c r="I38" s="410">
        <f>'5 Venituri si cheltuieli'!I9</f>
        <v>0</v>
      </c>
      <c r="J38" s="410">
        <f>'5 Venituri si cheltuieli'!J9</f>
        <v>0</v>
      </c>
      <c r="K38" s="410">
        <f>'5 Venituri si cheltuieli'!K9</f>
        <v>0</v>
      </c>
      <c r="L38" s="410">
        <f>'5 Venituri si cheltuieli'!L9</f>
        <v>0</v>
      </c>
      <c r="M38" s="410">
        <f>'5 Venituri si cheltuieli'!M9</f>
        <v>0</v>
      </c>
      <c r="N38" s="410">
        <f>'5 Venituri si cheltuieli'!N9</f>
        <v>0</v>
      </c>
      <c r="O38" s="410">
        <f>'5 Venituri si cheltuieli'!O9</f>
        <v>0</v>
      </c>
      <c r="P38" s="410">
        <f>'5 Venituri si cheltuieli'!P9</f>
        <v>0</v>
      </c>
      <c r="Q38" s="410">
        <f>'5 Venituri si cheltuieli'!Q9</f>
        <v>0</v>
      </c>
      <c r="R38" s="410">
        <f>'5 Venituri si cheltuieli'!R9</f>
        <v>0</v>
      </c>
      <c r="S38" s="410">
        <f>'5 Venituri si cheltuieli'!S9</f>
        <v>0</v>
      </c>
      <c r="T38" s="393">
        <f t="shared" si="24"/>
        <v>0</v>
      </c>
      <c r="U38" s="393">
        <f t="shared" si="25"/>
        <v>0</v>
      </c>
      <c r="V38" s="393">
        <f t="shared" si="26"/>
        <v>0</v>
      </c>
      <c r="W38" s="393">
        <f t="shared" si="27"/>
        <v>0</v>
      </c>
      <c r="X38" s="393">
        <f>'5 Venituri si cheltuieli'!X9</f>
        <v>0</v>
      </c>
      <c r="Y38" s="393">
        <f>'5 Venituri si cheltuieli'!Y9</f>
        <v>0</v>
      </c>
      <c r="Z38" s="393">
        <f>'5 Venituri si cheltuieli'!Z9</f>
        <v>0</v>
      </c>
      <c r="AA38" s="393">
        <f>'5 Venituri si cheltuieli'!AA9</f>
        <v>0</v>
      </c>
      <c r="AB38" s="393">
        <f>'5 Venituri si cheltuieli'!AB9</f>
        <v>0</v>
      </c>
      <c r="AC38" s="393">
        <f>'5 Venituri si cheltuieli'!AC9</f>
        <v>0</v>
      </c>
      <c r="AD38" s="393">
        <f>'5 Venituri si cheltuieli'!AD9</f>
        <v>0</v>
      </c>
      <c r="AE38" s="393">
        <f>'5 Venituri si cheltuieli'!AE9</f>
        <v>0</v>
      </c>
      <c r="AF38" s="393">
        <f>'5 Venituri si cheltuieli'!AF9</f>
        <v>0</v>
      </c>
      <c r="AG38" s="393">
        <f>'5 Venituri si cheltuieli'!AG9</f>
        <v>0</v>
      </c>
    </row>
    <row r="39" spans="1:33" x14ac:dyDescent="0.2">
      <c r="A39" s="394" t="s">
        <v>549</v>
      </c>
      <c r="B39" s="336" t="s">
        <v>236</v>
      </c>
      <c r="C39" s="393">
        <f>'5 Venituri si cheltuieli'!C10</f>
        <v>0</v>
      </c>
      <c r="D39" s="410">
        <f>'5 Venituri si cheltuieli'!D10</f>
        <v>0</v>
      </c>
      <c r="E39" s="410">
        <f>'5 Venituri si cheltuieli'!E10</f>
        <v>0</v>
      </c>
      <c r="F39" s="410">
        <f>'5 Venituri si cheltuieli'!F10</f>
        <v>0</v>
      </c>
      <c r="G39" s="410">
        <f>'5 Venituri si cheltuieli'!G10</f>
        <v>0</v>
      </c>
      <c r="H39" s="410">
        <f>'5 Venituri si cheltuieli'!H10</f>
        <v>0</v>
      </c>
      <c r="I39" s="410">
        <f>'5 Venituri si cheltuieli'!I10</f>
        <v>0</v>
      </c>
      <c r="J39" s="410">
        <f>'5 Venituri si cheltuieli'!J10</f>
        <v>0</v>
      </c>
      <c r="K39" s="410">
        <f>'5 Venituri si cheltuieli'!K10</f>
        <v>0</v>
      </c>
      <c r="L39" s="410">
        <f>'5 Venituri si cheltuieli'!L10</f>
        <v>0</v>
      </c>
      <c r="M39" s="410">
        <f>'5 Venituri si cheltuieli'!M10</f>
        <v>0</v>
      </c>
      <c r="N39" s="410">
        <f>'5 Venituri si cheltuieli'!N10</f>
        <v>0</v>
      </c>
      <c r="O39" s="410">
        <f>'5 Venituri si cheltuieli'!O10</f>
        <v>0</v>
      </c>
      <c r="P39" s="410">
        <f>'5 Venituri si cheltuieli'!P10</f>
        <v>0</v>
      </c>
      <c r="Q39" s="410">
        <f>'5 Venituri si cheltuieli'!Q10</f>
        <v>0</v>
      </c>
      <c r="R39" s="410">
        <f>'5 Venituri si cheltuieli'!R10</f>
        <v>0</v>
      </c>
      <c r="S39" s="410">
        <f>'5 Venituri si cheltuieli'!S10</f>
        <v>0</v>
      </c>
      <c r="T39" s="393">
        <f t="shared" si="24"/>
        <v>0</v>
      </c>
      <c r="U39" s="393">
        <f t="shared" si="25"/>
        <v>0</v>
      </c>
      <c r="V39" s="393">
        <f t="shared" si="26"/>
        <v>0</v>
      </c>
      <c r="W39" s="393">
        <f t="shared" si="27"/>
        <v>0</v>
      </c>
      <c r="X39" s="393">
        <f>'5 Venituri si cheltuieli'!X10</f>
        <v>0</v>
      </c>
      <c r="Y39" s="393">
        <f>'5 Venituri si cheltuieli'!Y10</f>
        <v>0</v>
      </c>
      <c r="Z39" s="393">
        <f>'5 Venituri si cheltuieli'!Z10</f>
        <v>0</v>
      </c>
      <c r="AA39" s="393">
        <f>'5 Venituri si cheltuieli'!AA10</f>
        <v>0</v>
      </c>
      <c r="AB39" s="393">
        <f>'5 Venituri si cheltuieli'!AB10</f>
        <v>0</v>
      </c>
      <c r="AC39" s="393">
        <f>'5 Venituri si cheltuieli'!AC10</f>
        <v>0</v>
      </c>
      <c r="AD39" s="393">
        <f>'5 Venituri si cheltuieli'!AD10</f>
        <v>0</v>
      </c>
      <c r="AE39" s="393">
        <f>'5 Venituri si cheltuieli'!AE10</f>
        <v>0</v>
      </c>
      <c r="AF39" s="393">
        <f>'5 Venituri si cheltuieli'!AF10</f>
        <v>0</v>
      </c>
      <c r="AG39" s="393">
        <f>'5 Venituri si cheltuieli'!AG10</f>
        <v>0</v>
      </c>
    </row>
    <row r="40" spans="1:33" x14ac:dyDescent="0.2">
      <c r="A40" s="394" t="s">
        <v>550</v>
      </c>
      <c r="B40" s="336" t="s">
        <v>237</v>
      </c>
      <c r="C40" s="393">
        <f>'5 Venituri si cheltuieli'!C11</f>
        <v>0</v>
      </c>
      <c r="D40" s="410">
        <f>'5 Venituri si cheltuieli'!D11</f>
        <v>0</v>
      </c>
      <c r="E40" s="410">
        <f>'5 Venituri si cheltuieli'!E11</f>
        <v>0</v>
      </c>
      <c r="F40" s="410">
        <f>'5 Venituri si cheltuieli'!F11</f>
        <v>0</v>
      </c>
      <c r="G40" s="410">
        <f>'5 Venituri si cheltuieli'!G11</f>
        <v>0</v>
      </c>
      <c r="H40" s="410">
        <f>'5 Venituri si cheltuieli'!H11</f>
        <v>0</v>
      </c>
      <c r="I40" s="410">
        <f>'5 Venituri si cheltuieli'!I11</f>
        <v>0</v>
      </c>
      <c r="J40" s="410">
        <f>'5 Venituri si cheltuieli'!J11</f>
        <v>0</v>
      </c>
      <c r="K40" s="410">
        <f>'5 Venituri si cheltuieli'!K11</f>
        <v>0</v>
      </c>
      <c r="L40" s="410">
        <f>'5 Venituri si cheltuieli'!L11</f>
        <v>0</v>
      </c>
      <c r="M40" s="410">
        <f>'5 Venituri si cheltuieli'!M11</f>
        <v>0</v>
      </c>
      <c r="N40" s="410">
        <f>'5 Venituri si cheltuieli'!N11</f>
        <v>0</v>
      </c>
      <c r="O40" s="410">
        <f>'5 Venituri si cheltuieli'!O11</f>
        <v>0</v>
      </c>
      <c r="P40" s="410">
        <f>'5 Venituri si cheltuieli'!P11</f>
        <v>0</v>
      </c>
      <c r="Q40" s="410">
        <f>'5 Venituri si cheltuieli'!Q11</f>
        <v>0</v>
      </c>
      <c r="R40" s="410">
        <f>'5 Venituri si cheltuieli'!R11</f>
        <v>0</v>
      </c>
      <c r="S40" s="410">
        <f>'5 Venituri si cheltuieli'!S11</f>
        <v>0</v>
      </c>
      <c r="T40" s="393">
        <f t="shared" si="24"/>
        <v>0</v>
      </c>
      <c r="U40" s="393">
        <f t="shared" si="25"/>
        <v>0</v>
      </c>
      <c r="V40" s="393">
        <f t="shared" si="26"/>
        <v>0</v>
      </c>
      <c r="W40" s="393">
        <f t="shared" si="27"/>
        <v>0</v>
      </c>
      <c r="X40" s="393">
        <f>'5 Venituri si cheltuieli'!X11</f>
        <v>0</v>
      </c>
      <c r="Y40" s="393">
        <f>'5 Venituri si cheltuieli'!Y11</f>
        <v>0</v>
      </c>
      <c r="Z40" s="393">
        <f>'5 Venituri si cheltuieli'!Z11</f>
        <v>0</v>
      </c>
      <c r="AA40" s="393">
        <f>'5 Venituri si cheltuieli'!AA11</f>
        <v>0</v>
      </c>
      <c r="AB40" s="393">
        <f>'5 Venituri si cheltuieli'!AB11</f>
        <v>0</v>
      </c>
      <c r="AC40" s="393">
        <f>'5 Venituri si cheltuieli'!AC11</f>
        <v>0</v>
      </c>
      <c r="AD40" s="393">
        <f>'5 Venituri si cheltuieli'!AD11</f>
        <v>0</v>
      </c>
      <c r="AE40" s="393">
        <f>'5 Venituri si cheltuieli'!AE11</f>
        <v>0</v>
      </c>
      <c r="AF40" s="393">
        <f>'5 Venituri si cheltuieli'!AF11</f>
        <v>0</v>
      </c>
      <c r="AG40" s="393">
        <f>'5 Venituri si cheltuieli'!AG11</f>
        <v>0</v>
      </c>
    </row>
    <row r="41" spans="1:33" x14ac:dyDescent="0.2">
      <c r="A41" s="394" t="s">
        <v>551</v>
      </c>
      <c r="B41" s="336" t="s">
        <v>238</v>
      </c>
      <c r="C41" s="393">
        <f>'5 Venituri si cheltuieli'!C12</f>
        <v>0</v>
      </c>
      <c r="D41" s="410">
        <f>'5 Venituri si cheltuieli'!D12</f>
        <v>0</v>
      </c>
      <c r="E41" s="410">
        <f>'5 Venituri si cheltuieli'!E12</f>
        <v>0</v>
      </c>
      <c r="F41" s="410">
        <f>'5 Venituri si cheltuieli'!F12</f>
        <v>0</v>
      </c>
      <c r="G41" s="410">
        <f>'5 Venituri si cheltuieli'!G12</f>
        <v>0</v>
      </c>
      <c r="H41" s="410">
        <f>'5 Venituri si cheltuieli'!H12</f>
        <v>0</v>
      </c>
      <c r="I41" s="410">
        <f>'5 Venituri si cheltuieli'!I12</f>
        <v>0</v>
      </c>
      <c r="J41" s="410">
        <f>'5 Venituri si cheltuieli'!J12</f>
        <v>0</v>
      </c>
      <c r="K41" s="410">
        <f>'5 Venituri si cheltuieli'!K12</f>
        <v>0</v>
      </c>
      <c r="L41" s="410">
        <f>'5 Venituri si cheltuieli'!L12</f>
        <v>0</v>
      </c>
      <c r="M41" s="410">
        <f>'5 Venituri si cheltuieli'!M12</f>
        <v>0</v>
      </c>
      <c r="N41" s="410">
        <f>'5 Venituri si cheltuieli'!N12</f>
        <v>0</v>
      </c>
      <c r="O41" s="410">
        <f>'5 Venituri si cheltuieli'!O12</f>
        <v>0</v>
      </c>
      <c r="P41" s="410">
        <f>'5 Venituri si cheltuieli'!P12</f>
        <v>0</v>
      </c>
      <c r="Q41" s="410">
        <f>'5 Venituri si cheltuieli'!Q12</f>
        <v>0</v>
      </c>
      <c r="R41" s="410">
        <f>'5 Venituri si cheltuieli'!R12</f>
        <v>0</v>
      </c>
      <c r="S41" s="410">
        <f>'5 Venituri si cheltuieli'!S12</f>
        <v>0</v>
      </c>
      <c r="T41" s="393">
        <f t="shared" si="24"/>
        <v>0</v>
      </c>
      <c r="U41" s="393">
        <f t="shared" si="25"/>
        <v>0</v>
      </c>
      <c r="V41" s="393">
        <f t="shared" si="26"/>
        <v>0</v>
      </c>
      <c r="W41" s="393">
        <f t="shared" si="27"/>
        <v>0</v>
      </c>
      <c r="X41" s="393">
        <f>'5 Venituri si cheltuieli'!X12</f>
        <v>0</v>
      </c>
      <c r="Y41" s="393">
        <f>'5 Venituri si cheltuieli'!Y12</f>
        <v>0</v>
      </c>
      <c r="Z41" s="393">
        <f>'5 Venituri si cheltuieli'!Z12</f>
        <v>0</v>
      </c>
      <c r="AA41" s="393">
        <f>'5 Venituri si cheltuieli'!AA12</f>
        <v>0</v>
      </c>
      <c r="AB41" s="393">
        <f>'5 Venituri si cheltuieli'!AB12</f>
        <v>0</v>
      </c>
      <c r="AC41" s="393">
        <f>'5 Venituri si cheltuieli'!AC12</f>
        <v>0</v>
      </c>
      <c r="AD41" s="393">
        <f>'5 Venituri si cheltuieli'!AD12</f>
        <v>0</v>
      </c>
      <c r="AE41" s="393">
        <f>'5 Venituri si cheltuieli'!AE12</f>
        <v>0</v>
      </c>
      <c r="AF41" s="393">
        <f>'5 Venituri si cheltuieli'!AF12</f>
        <v>0</v>
      </c>
      <c r="AG41" s="393">
        <f>'5 Venituri si cheltuieli'!AG12</f>
        <v>0</v>
      </c>
    </row>
    <row r="42" spans="1:33" x14ac:dyDescent="0.2">
      <c r="A42" s="394" t="s">
        <v>552</v>
      </c>
      <c r="B42" s="336" t="s">
        <v>239</v>
      </c>
      <c r="C42" s="393">
        <f>'5 Venituri si cheltuieli'!C13</f>
        <v>0</v>
      </c>
      <c r="D42" s="410">
        <f>'5 Venituri si cheltuieli'!D13</f>
        <v>0</v>
      </c>
      <c r="E42" s="410">
        <f>'5 Venituri si cheltuieli'!E13</f>
        <v>0</v>
      </c>
      <c r="F42" s="410">
        <f>'5 Venituri si cheltuieli'!F13</f>
        <v>0</v>
      </c>
      <c r="G42" s="410">
        <f>'5 Venituri si cheltuieli'!G13</f>
        <v>0</v>
      </c>
      <c r="H42" s="410">
        <f>'5 Venituri si cheltuieli'!H13</f>
        <v>0</v>
      </c>
      <c r="I42" s="410">
        <f>'5 Venituri si cheltuieli'!I13</f>
        <v>0</v>
      </c>
      <c r="J42" s="410">
        <f>'5 Venituri si cheltuieli'!J13</f>
        <v>0</v>
      </c>
      <c r="K42" s="410">
        <f>'5 Venituri si cheltuieli'!K13</f>
        <v>0</v>
      </c>
      <c r="L42" s="410">
        <f>'5 Venituri si cheltuieli'!L13</f>
        <v>0</v>
      </c>
      <c r="M42" s="410">
        <f>'5 Venituri si cheltuieli'!M13</f>
        <v>0</v>
      </c>
      <c r="N42" s="410">
        <f>'5 Venituri si cheltuieli'!N13</f>
        <v>0</v>
      </c>
      <c r="O42" s="410">
        <f>'5 Venituri si cheltuieli'!O13</f>
        <v>0</v>
      </c>
      <c r="P42" s="410">
        <f>'5 Venituri si cheltuieli'!P13</f>
        <v>0</v>
      </c>
      <c r="Q42" s="410">
        <f>'5 Venituri si cheltuieli'!Q13</f>
        <v>0</v>
      </c>
      <c r="R42" s="410">
        <f>'5 Venituri si cheltuieli'!R13</f>
        <v>0</v>
      </c>
      <c r="S42" s="410">
        <f>'5 Venituri si cheltuieli'!S13</f>
        <v>0</v>
      </c>
      <c r="T42" s="393">
        <f t="shared" si="24"/>
        <v>0</v>
      </c>
      <c r="U42" s="393">
        <f t="shared" si="25"/>
        <v>0</v>
      </c>
      <c r="V42" s="393">
        <f t="shared" si="26"/>
        <v>0</v>
      </c>
      <c r="W42" s="393">
        <f t="shared" si="27"/>
        <v>0</v>
      </c>
      <c r="X42" s="393">
        <f>'5 Venituri si cheltuieli'!X13</f>
        <v>0</v>
      </c>
      <c r="Y42" s="393">
        <f>'5 Venituri si cheltuieli'!Y13</f>
        <v>0</v>
      </c>
      <c r="Z42" s="393">
        <f>'5 Venituri si cheltuieli'!Z13</f>
        <v>0</v>
      </c>
      <c r="AA42" s="393">
        <f>'5 Venituri si cheltuieli'!AA13</f>
        <v>0</v>
      </c>
      <c r="AB42" s="393">
        <f>'5 Venituri si cheltuieli'!AB13</f>
        <v>0</v>
      </c>
      <c r="AC42" s="393">
        <f>'5 Venituri si cheltuieli'!AC13</f>
        <v>0</v>
      </c>
      <c r="AD42" s="393">
        <f>'5 Venituri si cheltuieli'!AD13</f>
        <v>0</v>
      </c>
      <c r="AE42" s="393">
        <f>'5 Venituri si cheltuieli'!AE13</f>
        <v>0</v>
      </c>
      <c r="AF42" s="393">
        <f>'5 Venituri si cheltuieli'!AF13</f>
        <v>0</v>
      </c>
      <c r="AG42" s="393">
        <f>'5 Venituri si cheltuieli'!AG13</f>
        <v>0</v>
      </c>
    </row>
    <row r="43" spans="1:33" x14ac:dyDescent="0.2">
      <c r="A43" s="394" t="s">
        <v>553</v>
      </c>
      <c r="B43" s="336" t="s">
        <v>240</v>
      </c>
      <c r="C43" s="393">
        <f>'5 Venituri si cheltuieli'!C14</f>
        <v>0</v>
      </c>
      <c r="D43" s="410">
        <f>'5 Venituri si cheltuieli'!D14</f>
        <v>0</v>
      </c>
      <c r="E43" s="410">
        <f>'5 Venituri si cheltuieli'!E14</f>
        <v>0</v>
      </c>
      <c r="F43" s="410">
        <f>'5 Venituri si cheltuieli'!F14</f>
        <v>0</v>
      </c>
      <c r="G43" s="410">
        <f>'5 Venituri si cheltuieli'!G14</f>
        <v>0</v>
      </c>
      <c r="H43" s="410">
        <f>'5 Venituri si cheltuieli'!H14</f>
        <v>0</v>
      </c>
      <c r="I43" s="410">
        <f>'5 Venituri si cheltuieli'!I14</f>
        <v>0</v>
      </c>
      <c r="J43" s="410">
        <f>'5 Venituri si cheltuieli'!J14</f>
        <v>0</v>
      </c>
      <c r="K43" s="410">
        <f>'5 Venituri si cheltuieli'!K14</f>
        <v>0</v>
      </c>
      <c r="L43" s="410">
        <f>'5 Venituri si cheltuieli'!L14</f>
        <v>0</v>
      </c>
      <c r="M43" s="410">
        <f>'5 Venituri si cheltuieli'!M14</f>
        <v>0</v>
      </c>
      <c r="N43" s="410">
        <f>'5 Venituri si cheltuieli'!N14</f>
        <v>0</v>
      </c>
      <c r="O43" s="410">
        <f>'5 Venituri si cheltuieli'!O14</f>
        <v>0</v>
      </c>
      <c r="P43" s="410">
        <f>'5 Venituri si cheltuieli'!P14</f>
        <v>0</v>
      </c>
      <c r="Q43" s="410">
        <f>'5 Venituri si cheltuieli'!Q14</f>
        <v>0</v>
      </c>
      <c r="R43" s="410">
        <f>'5 Venituri si cheltuieli'!R14</f>
        <v>0</v>
      </c>
      <c r="S43" s="410">
        <f>'5 Venituri si cheltuieli'!S14</f>
        <v>0</v>
      </c>
      <c r="T43" s="393">
        <f t="shared" si="24"/>
        <v>0</v>
      </c>
      <c r="U43" s="393">
        <f t="shared" si="25"/>
        <v>0</v>
      </c>
      <c r="V43" s="393">
        <f t="shared" si="26"/>
        <v>0</v>
      </c>
      <c r="W43" s="393">
        <f t="shared" si="27"/>
        <v>0</v>
      </c>
      <c r="X43" s="393">
        <f>'5 Venituri si cheltuieli'!X14</f>
        <v>0</v>
      </c>
      <c r="Y43" s="393">
        <f>'5 Venituri si cheltuieli'!Y14</f>
        <v>0</v>
      </c>
      <c r="Z43" s="393">
        <f>'5 Venituri si cheltuieli'!Z14</f>
        <v>0</v>
      </c>
      <c r="AA43" s="393">
        <f>'5 Venituri si cheltuieli'!AA14</f>
        <v>0</v>
      </c>
      <c r="AB43" s="393">
        <f>'5 Venituri si cheltuieli'!AB14</f>
        <v>0</v>
      </c>
      <c r="AC43" s="393">
        <f>'5 Venituri si cheltuieli'!AC14</f>
        <v>0</v>
      </c>
      <c r="AD43" s="393">
        <f>'5 Venituri si cheltuieli'!AD14</f>
        <v>0</v>
      </c>
      <c r="AE43" s="393">
        <f>'5 Venituri si cheltuieli'!AE14</f>
        <v>0</v>
      </c>
      <c r="AF43" s="393">
        <f>'5 Venituri si cheltuieli'!AF14</f>
        <v>0</v>
      </c>
      <c r="AG43" s="393">
        <f>'5 Venituri si cheltuieli'!AG14</f>
        <v>0</v>
      </c>
    </row>
    <row r="44" spans="1:33" x14ac:dyDescent="0.2">
      <c r="A44" s="394" t="s">
        <v>554</v>
      </c>
      <c r="B44" s="336" t="s">
        <v>241</v>
      </c>
      <c r="C44" s="393">
        <f>'5 Venituri si cheltuieli'!C15</f>
        <v>0</v>
      </c>
      <c r="D44" s="410">
        <f>'5 Venituri si cheltuieli'!D15</f>
        <v>0</v>
      </c>
      <c r="E44" s="410">
        <f>'5 Venituri si cheltuieli'!E15</f>
        <v>0</v>
      </c>
      <c r="F44" s="410">
        <f>'5 Venituri si cheltuieli'!F15</f>
        <v>0</v>
      </c>
      <c r="G44" s="410">
        <f>'5 Venituri si cheltuieli'!G15</f>
        <v>0</v>
      </c>
      <c r="H44" s="410">
        <f>'5 Venituri si cheltuieli'!H15</f>
        <v>0</v>
      </c>
      <c r="I44" s="410">
        <f>'5 Venituri si cheltuieli'!I15</f>
        <v>0</v>
      </c>
      <c r="J44" s="410">
        <f>'5 Venituri si cheltuieli'!J15</f>
        <v>0</v>
      </c>
      <c r="K44" s="410">
        <f>'5 Venituri si cheltuieli'!K15</f>
        <v>0</v>
      </c>
      <c r="L44" s="410">
        <f>'5 Venituri si cheltuieli'!L15</f>
        <v>0</v>
      </c>
      <c r="M44" s="410">
        <f>'5 Venituri si cheltuieli'!M15</f>
        <v>0</v>
      </c>
      <c r="N44" s="410">
        <f>'5 Venituri si cheltuieli'!N15</f>
        <v>0</v>
      </c>
      <c r="O44" s="410">
        <f>'5 Venituri si cheltuieli'!O15</f>
        <v>0</v>
      </c>
      <c r="P44" s="410">
        <f>'5 Venituri si cheltuieli'!P15</f>
        <v>0</v>
      </c>
      <c r="Q44" s="410">
        <f>'5 Venituri si cheltuieli'!Q15</f>
        <v>0</v>
      </c>
      <c r="R44" s="410">
        <f>'5 Venituri si cheltuieli'!R15</f>
        <v>0</v>
      </c>
      <c r="S44" s="410">
        <f>'5 Venituri si cheltuieli'!S15</f>
        <v>0</v>
      </c>
      <c r="T44" s="393">
        <f t="shared" si="24"/>
        <v>0</v>
      </c>
      <c r="U44" s="393">
        <f t="shared" si="25"/>
        <v>0</v>
      </c>
      <c r="V44" s="393">
        <f t="shared" si="26"/>
        <v>0</v>
      </c>
      <c r="W44" s="393">
        <f t="shared" si="27"/>
        <v>0</v>
      </c>
      <c r="X44" s="393">
        <f>'5 Venituri si cheltuieli'!X15</f>
        <v>0</v>
      </c>
      <c r="Y44" s="393">
        <f>'5 Venituri si cheltuieli'!Y15</f>
        <v>0</v>
      </c>
      <c r="Z44" s="393">
        <f>'5 Venituri si cheltuieli'!Z15</f>
        <v>0</v>
      </c>
      <c r="AA44" s="393">
        <f>'5 Venituri si cheltuieli'!AA15</f>
        <v>0</v>
      </c>
      <c r="AB44" s="393">
        <f>'5 Venituri si cheltuieli'!AB15</f>
        <v>0</v>
      </c>
      <c r="AC44" s="393">
        <f>'5 Venituri si cheltuieli'!AC15</f>
        <v>0</v>
      </c>
      <c r="AD44" s="393">
        <f>'5 Venituri si cheltuieli'!AD15</f>
        <v>0</v>
      </c>
      <c r="AE44" s="393">
        <f>'5 Venituri si cheltuieli'!AE15</f>
        <v>0</v>
      </c>
      <c r="AF44" s="393">
        <f>'5 Venituri si cheltuieli'!AF15</f>
        <v>0</v>
      </c>
      <c r="AG44" s="393">
        <f>'5 Venituri si cheltuieli'!AG15</f>
        <v>0</v>
      </c>
    </row>
    <row r="45" spans="1:33" x14ac:dyDescent="0.2">
      <c r="A45" s="394" t="s">
        <v>555</v>
      </c>
      <c r="B45" s="336" t="s">
        <v>6</v>
      </c>
      <c r="C45" s="393">
        <f>'5 Venituri si cheltuieli'!C16</f>
        <v>0</v>
      </c>
      <c r="D45" s="410">
        <f>'5 Venituri si cheltuieli'!D16</f>
        <v>0</v>
      </c>
      <c r="E45" s="410">
        <f>'5 Venituri si cheltuieli'!E16</f>
        <v>0</v>
      </c>
      <c r="F45" s="410">
        <f>'5 Venituri si cheltuieli'!F16</f>
        <v>0</v>
      </c>
      <c r="G45" s="410">
        <f>'5 Venituri si cheltuieli'!G16</f>
        <v>0</v>
      </c>
      <c r="H45" s="410">
        <f>'5 Venituri si cheltuieli'!H16</f>
        <v>0</v>
      </c>
      <c r="I45" s="410">
        <f>'5 Venituri si cheltuieli'!I16</f>
        <v>0</v>
      </c>
      <c r="J45" s="410">
        <f>'5 Venituri si cheltuieli'!J16</f>
        <v>0</v>
      </c>
      <c r="K45" s="410">
        <f>'5 Venituri si cheltuieli'!K16</f>
        <v>0</v>
      </c>
      <c r="L45" s="410">
        <f>'5 Venituri si cheltuieli'!L16</f>
        <v>0</v>
      </c>
      <c r="M45" s="410">
        <f>'5 Venituri si cheltuieli'!M16</f>
        <v>0</v>
      </c>
      <c r="N45" s="410">
        <f>'5 Venituri si cheltuieli'!N16</f>
        <v>0</v>
      </c>
      <c r="O45" s="410">
        <f>'5 Venituri si cheltuieli'!O16</f>
        <v>0</v>
      </c>
      <c r="P45" s="410">
        <f>'5 Venituri si cheltuieli'!P16</f>
        <v>0</v>
      </c>
      <c r="Q45" s="410">
        <f>'5 Venituri si cheltuieli'!Q16</f>
        <v>0</v>
      </c>
      <c r="R45" s="410">
        <f>'5 Venituri si cheltuieli'!R16</f>
        <v>0</v>
      </c>
      <c r="S45" s="410">
        <f>'5 Venituri si cheltuieli'!S16</f>
        <v>0</v>
      </c>
      <c r="T45" s="393">
        <f t="shared" si="24"/>
        <v>0</v>
      </c>
      <c r="U45" s="393">
        <f t="shared" si="25"/>
        <v>0</v>
      </c>
      <c r="V45" s="393">
        <f t="shared" si="26"/>
        <v>0</v>
      </c>
      <c r="W45" s="393">
        <f t="shared" si="27"/>
        <v>0</v>
      </c>
      <c r="X45" s="393">
        <f>'5 Venituri si cheltuieli'!X16</f>
        <v>0</v>
      </c>
      <c r="Y45" s="393">
        <f>'5 Venituri si cheltuieli'!Y16</f>
        <v>0</v>
      </c>
      <c r="Z45" s="393">
        <f>'5 Venituri si cheltuieli'!Z16</f>
        <v>0</v>
      </c>
      <c r="AA45" s="393">
        <f>'5 Venituri si cheltuieli'!AA16</f>
        <v>0</v>
      </c>
      <c r="AB45" s="393">
        <f>'5 Venituri si cheltuieli'!AB16</f>
        <v>0</v>
      </c>
      <c r="AC45" s="393">
        <f>'5 Venituri si cheltuieli'!AC16</f>
        <v>0</v>
      </c>
      <c r="AD45" s="393">
        <f>'5 Venituri si cheltuieli'!AD16</f>
        <v>0</v>
      </c>
      <c r="AE45" s="393">
        <f>'5 Venituri si cheltuieli'!AE16</f>
        <v>0</v>
      </c>
      <c r="AF45" s="393">
        <f>'5 Venituri si cheltuieli'!AF16</f>
        <v>0</v>
      </c>
      <c r="AG45" s="393">
        <f>'5 Venituri si cheltuieli'!AG16</f>
        <v>0</v>
      </c>
    </row>
    <row r="46" spans="1:33" x14ac:dyDescent="0.2">
      <c r="A46" s="394" t="s">
        <v>556</v>
      </c>
      <c r="B46" s="408" t="s">
        <v>557</v>
      </c>
      <c r="C46" s="400">
        <f>SUM(C47:C50)</f>
        <v>0</v>
      </c>
      <c r="D46" s="409">
        <f t="shared" ref="D46:AG46" si="29">SUM(D47:D50)</f>
        <v>0</v>
      </c>
      <c r="E46" s="409">
        <f t="shared" si="29"/>
        <v>0</v>
      </c>
      <c r="F46" s="409">
        <f t="shared" si="29"/>
        <v>0</v>
      </c>
      <c r="G46" s="409">
        <f t="shared" si="29"/>
        <v>0</v>
      </c>
      <c r="H46" s="409">
        <f t="shared" si="29"/>
        <v>0</v>
      </c>
      <c r="I46" s="409">
        <f t="shared" si="29"/>
        <v>0</v>
      </c>
      <c r="J46" s="409">
        <f t="shared" si="29"/>
        <v>0</v>
      </c>
      <c r="K46" s="409">
        <f t="shared" si="29"/>
        <v>0</v>
      </c>
      <c r="L46" s="409">
        <f t="shared" si="29"/>
        <v>0</v>
      </c>
      <c r="M46" s="409">
        <f t="shared" si="29"/>
        <v>0</v>
      </c>
      <c r="N46" s="409">
        <f t="shared" si="29"/>
        <v>0</v>
      </c>
      <c r="O46" s="409">
        <f t="shared" si="29"/>
        <v>0</v>
      </c>
      <c r="P46" s="409">
        <f t="shared" si="29"/>
        <v>0</v>
      </c>
      <c r="Q46" s="409">
        <f t="shared" si="29"/>
        <v>0</v>
      </c>
      <c r="R46" s="409">
        <f t="shared" si="29"/>
        <v>0</v>
      </c>
      <c r="S46" s="409">
        <f t="shared" si="29"/>
        <v>0</v>
      </c>
      <c r="T46" s="393">
        <f t="shared" si="24"/>
        <v>0</v>
      </c>
      <c r="U46" s="393">
        <f t="shared" si="25"/>
        <v>0</v>
      </c>
      <c r="V46" s="393">
        <f t="shared" si="26"/>
        <v>0</v>
      </c>
      <c r="W46" s="393">
        <f t="shared" si="27"/>
        <v>0</v>
      </c>
      <c r="X46" s="400">
        <f t="shared" si="29"/>
        <v>0</v>
      </c>
      <c r="Y46" s="400">
        <f t="shared" si="29"/>
        <v>0</v>
      </c>
      <c r="Z46" s="400">
        <f t="shared" si="29"/>
        <v>0</v>
      </c>
      <c r="AA46" s="400">
        <f t="shared" si="29"/>
        <v>0</v>
      </c>
      <c r="AB46" s="400">
        <f t="shared" si="29"/>
        <v>0</v>
      </c>
      <c r="AC46" s="400">
        <f t="shared" si="29"/>
        <v>0</v>
      </c>
      <c r="AD46" s="400">
        <f t="shared" si="29"/>
        <v>0</v>
      </c>
      <c r="AE46" s="400">
        <f t="shared" si="29"/>
        <v>0</v>
      </c>
      <c r="AF46" s="400">
        <f t="shared" si="29"/>
        <v>0</v>
      </c>
      <c r="AG46" s="400">
        <f t="shared" si="29"/>
        <v>0</v>
      </c>
    </row>
    <row r="47" spans="1:33" x14ac:dyDescent="0.2">
      <c r="A47" s="394" t="s">
        <v>558</v>
      </c>
      <c r="B47" s="318" t="s">
        <v>465</v>
      </c>
      <c r="C47" s="393">
        <f>'5 Venituri si cheltuieli'!C18</f>
        <v>0</v>
      </c>
      <c r="D47" s="410">
        <f>'5 Venituri si cheltuieli'!D18</f>
        <v>0</v>
      </c>
      <c r="E47" s="410">
        <f>'5 Venituri si cheltuieli'!E18</f>
        <v>0</v>
      </c>
      <c r="F47" s="410">
        <f>'5 Venituri si cheltuieli'!F18</f>
        <v>0</v>
      </c>
      <c r="G47" s="410">
        <f>'5 Venituri si cheltuieli'!G18</f>
        <v>0</v>
      </c>
      <c r="H47" s="410">
        <f>'5 Venituri si cheltuieli'!H18</f>
        <v>0</v>
      </c>
      <c r="I47" s="410">
        <f>'5 Venituri si cheltuieli'!I18</f>
        <v>0</v>
      </c>
      <c r="J47" s="410">
        <f>'5 Venituri si cheltuieli'!J18</f>
        <v>0</v>
      </c>
      <c r="K47" s="410">
        <f>'5 Venituri si cheltuieli'!K18</f>
        <v>0</v>
      </c>
      <c r="L47" s="410">
        <f>'5 Venituri si cheltuieli'!L18</f>
        <v>0</v>
      </c>
      <c r="M47" s="410">
        <f>'5 Venituri si cheltuieli'!M18</f>
        <v>0</v>
      </c>
      <c r="N47" s="410">
        <f>'5 Venituri si cheltuieli'!N18</f>
        <v>0</v>
      </c>
      <c r="O47" s="410">
        <f>'5 Venituri si cheltuieli'!O18</f>
        <v>0</v>
      </c>
      <c r="P47" s="410">
        <f>'5 Venituri si cheltuieli'!P18</f>
        <v>0</v>
      </c>
      <c r="Q47" s="410">
        <f>'5 Venituri si cheltuieli'!Q18</f>
        <v>0</v>
      </c>
      <c r="R47" s="410">
        <f>'5 Venituri si cheltuieli'!R18</f>
        <v>0</v>
      </c>
      <c r="S47" s="410">
        <f>'5 Venituri si cheltuieli'!S18</f>
        <v>0</v>
      </c>
      <c r="T47" s="393">
        <f t="shared" si="24"/>
        <v>0</v>
      </c>
      <c r="U47" s="393">
        <f t="shared" si="25"/>
        <v>0</v>
      </c>
      <c r="V47" s="393">
        <f t="shared" si="26"/>
        <v>0</v>
      </c>
      <c r="W47" s="393">
        <f t="shared" si="27"/>
        <v>0</v>
      </c>
      <c r="X47" s="393">
        <f>'5 Venituri si cheltuieli'!X18</f>
        <v>0</v>
      </c>
      <c r="Y47" s="393">
        <f>'5 Venituri si cheltuieli'!Y18</f>
        <v>0</v>
      </c>
      <c r="Z47" s="393">
        <f>'5 Venituri si cheltuieli'!Z18</f>
        <v>0</v>
      </c>
      <c r="AA47" s="393">
        <f>'5 Venituri si cheltuieli'!AA18</f>
        <v>0</v>
      </c>
      <c r="AB47" s="393">
        <f>'5 Venituri si cheltuieli'!AB18</f>
        <v>0</v>
      </c>
      <c r="AC47" s="393">
        <f>'5 Venituri si cheltuieli'!AC18</f>
        <v>0</v>
      </c>
      <c r="AD47" s="393">
        <f>'5 Venituri si cheltuieli'!AD18</f>
        <v>0</v>
      </c>
      <c r="AE47" s="393">
        <f>'5 Venituri si cheltuieli'!AE18</f>
        <v>0</v>
      </c>
      <c r="AF47" s="393">
        <f>'5 Venituri si cheltuieli'!AF18</f>
        <v>0</v>
      </c>
      <c r="AG47" s="393">
        <f>'5 Venituri si cheltuieli'!AG18</f>
        <v>0</v>
      </c>
    </row>
    <row r="48" spans="1:33" x14ac:dyDescent="0.2">
      <c r="A48" s="394" t="s">
        <v>559</v>
      </c>
      <c r="B48" s="318" t="s">
        <v>466</v>
      </c>
      <c r="C48" s="393">
        <f>'5 Venituri si cheltuieli'!C19</f>
        <v>0</v>
      </c>
      <c r="D48" s="410">
        <f>'5 Venituri si cheltuieli'!D19</f>
        <v>0</v>
      </c>
      <c r="E48" s="410">
        <f>'5 Venituri si cheltuieli'!E19</f>
        <v>0</v>
      </c>
      <c r="F48" s="410">
        <f>'5 Venituri si cheltuieli'!F19</f>
        <v>0</v>
      </c>
      <c r="G48" s="410">
        <f>'5 Venituri si cheltuieli'!G19</f>
        <v>0</v>
      </c>
      <c r="H48" s="410">
        <f>'5 Venituri si cheltuieli'!H19</f>
        <v>0</v>
      </c>
      <c r="I48" s="410">
        <f>'5 Venituri si cheltuieli'!I19</f>
        <v>0</v>
      </c>
      <c r="J48" s="410">
        <f>'5 Venituri si cheltuieli'!J19</f>
        <v>0</v>
      </c>
      <c r="K48" s="410">
        <f>'5 Venituri si cheltuieli'!K19</f>
        <v>0</v>
      </c>
      <c r="L48" s="410">
        <f>'5 Venituri si cheltuieli'!L19</f>
        <v>0</v>
      </c>
      <c r="M48" s="410">
        <f>'5 Venituri si cheltuieli'!M19</f>
        <v>0</v>
      </c>
      <c r="N48" s="410">
        <f>'5 Venituri si cheltuieli'!N19</f>
        <v>0</v>
      </c>
      <c r="O48" s="410">
        <f>'5 Venituri si cheltuieli'!O19</f>
        <v>0</v>
      </c>
      <c r="P48" s="410">
        <f>'5 Venituri si cheltuieli'!P19</f>
        <v>0</v>
      </c>
      <c r="Q48" s="410">
        <f>'5 Venituri si cheltuieli'!Q19</f>
        <v>0</v>
      </c>
      <c r="R48" s="410">
        <f>'5 Venituri si cheltuieli'!R19</f>
        <v>0</v>
      </c>
      <c r="S48" s="410">
        <f>'5 Venituri si cheltuieli'!S19</f>
        <v>0</v>
      </c>
      <c r="T48" s="393">
        <f t="shared" si="24"/>
        <v>0</v>
      </c>
      <c r="U48" s="393">
        <f t="shared" si="25"/>
        <v>0</v>
      </c>
      <c r="V48" s="393">
        <f t="shared" si="26"/>
        <v>0</v>
      </c>
      <c r="W48" s="393">
        <f t="shared" si="27"/>
        <v>0</v>
      </c>
      <c r="X48" s="393">
        <f>'5 Venituri si cheltuieli'!X19</f>
        <v>0</v>
      </c>
      <c r="Y48" s="393">
        <f>'5 Venituri si cheltuieli'!Y19</f>
        <v>0</v>
      </c>
      <c r="Z48" s="393">
        <f>'5 Venituri si cheltuieli'!Z19</f>
        <v>0</v>
      </c>
      <c r="AA48" s="393">
        <f>'5 Venituri si cheltuieli'!AA19</f>
        <v>0</v>
      </c>
      <c r="AB48" s="393">
        <f>'5 Venituri si cheltuieli'!AB19</f>
        <v>0</v>
      </c>
      <c r="AC48" s="393">
        <f>'5 Venituri si cheltuieli'!AC19</f>
        <v>0</v>
      </c>
      <c r="AD48" s="393">
        <f>'5 Venituri si cheltuieli'!AD19</f>
        <v>0</v>
      </c>
      <c r="AE48" s="393">
        <f>'5 Venituri si cheltuieli'!AE19</f>
        <v>0</v>
      </c>
      <c r="AF48" s="393">
        <f>'5 Venituri si cheltuieli'!AF19</f>
        <v>0</v>
      </c>
      <c r="AG48" s="393">
        <f>'5 Venituri si cheltuieli'!AG19</f>
        <v>0</v>
      </c>
    </row>
    <row r="49" spans="1:33" x14ac:dyDescent="0.2">
      <c r="A49" s="394" t="s">
        <v>560</v>
      </c>
      <c r="B49" s="318" t="s">
        <v>467</v>
      </c>
      <c r="C49" s="393">
        <f>'5 Venituri si cheltuieli'!C20</f>
        <v>0</v>
      </c>
      <c r="D49" s="410">
        <f>'5 Venituri si cheltuieli'!D20</f>
        <v>0</v>
      </c>
      <c r="E49" s="410">
        <f>'5 Venituri si cheltuieli'!E20</f>
        <v>0</v>
      </c>
      <c r="F49" s="410">
        <f>'5 Venituri si cheltuieli'!F20</f>
        <v>0</v>
      </c>
      <c r="G49" s="410">
        <f>'5 Venituri si cheltuieli'!G20</f>
        <v>0</v>
      </c>
      <c r="H49" s="410">
        <f>'5 Venituri si cheltuieli'!H20</f>
        <v>0</v>
      </c>
      <c r="I49" s="410">
        <f>'5 Venituri si cheltuieli'!I20</f>
        <v>0</v>
      </c>
      <c r="J49" s="410">
        <f>'5 Venituri si cheltuieli'!J20</f>
        <v>0</v>
      </c>
      <c r="K49" s="410">
        <f>'5 Venituri si cheltuieli'!K20</f>
        <v>0</v>
      </c>
      <c r="L49" s="410">
        <f>'5 Venituri si cheltuieli'!L20</f>
        <v>0</v>
      </c>
      <c r="M49" s="410">
        <f>'5 Venituri si cheltuieli'!M20</f>
        <v>0</v>
      </c>
      <c r="N49" s="410">
        <f>'5 Venituri si cheltuieli'!N20</f>
        <v>0</v>
      </c>
      <c r="O49" s="410">
        <f>'5 Venituri si cheltuieli'!O20</f>
        <v>0</v>
      </c>
      <c r="P49" s="410">
        <f>'5 Venituri si cheltuieli'!P20</f>
        <v>0</v>
      </c>
      <c r="Q49" s="410">
        <f>'5 Venituri si cheltuieli'!Q20</f>
        <v>0</v>
      </c>
      <c r="R49" s="410">
        <f>'5 Venituri si cheltuieli'!R20</f>
        <v>0</v>
      </c>
      <c r="S49" s="410">
        <f>'5 Venituri si cheltuieli'!S20</f>
        <v>0</v>
      </c>
      <c r="T49" s="393">
        <f t="shared" si="24"/>
        <v>0</v>
      </c>
      <c r="U49" s="393">
        <f t="shared" si="25"/>
        <v>0</v>
      </c>
      <c r="V49" s="393">
        <f t="shared" si="26"/>
        <v>0</v>
      </c>
      <c r="W49" s="393">
        <f t="shared" si="27"/>
        <v>0</v>
      </c>
      <c r="X49" s="393">
        <f>'5 Venituri si cheltuieli'!X20</f>
        <v>0</v>
      </c>
      <c r="Y49" s="393">
        <f>'5 Venituri si cheltuieli'!Y20</f>
        <v>0</v>
      </c>
      <c r="Z49" s="393">
        <f>'5 Venituri si cheltuieli'!Z20</f>
        <v>0</v>
      </c>
      <c r="AA49" s="393">
        <f>'5 Venituri si cheltuieli'!AA20</f>
        <v>0</v>
      </c>
      <c r="AB49" s="393">
        <f>'5 Venituri si cheltuieli'!AB20</f>
        <v>0</v>
      </c>
      <c r="AC49" s="393">
        <f>'5 Venituri si cheltuieli'!AC20</f>
        <v>0</v>
      </c>
      <c r="AD49" s="393">
        <f>'5 Venituri si cheltuieli'!AD20</f>
        <v>0</v>
      </c>
      <c r="AE49" s="393">
        <f>'5 Venituri si cheltuieli'!AE20</f>
        <v>0</v>
      </c>
      <c r="AF49" s="393">
        <f>'5 Venituri si cheltuieli'!AF20</f>
        <v>0</v>
      </c>
      <c r="AG49" s="393">
        <f>'5 Venituri si cheltuieli'!AG20</f>
        <v>0</v>
      </c>
    </row>
    <row r="50" spans="1:33" x14ac:dyDescent="0.2">
      <c r="A50" s="394" t="s">
        <v>561</v>
      </c>
      <c r="B50" s="318" t="s">
        <v>562</v>
      </c>
      <c r="C50" s="393">
        <f>'5 Venituri si cheltuieli'!C21</f>
        <v>0</v>
      </c>
      <c r="D50" s="410">
        <f>'5 Venituri si cheltuieli'!D21</f>
        <v>0</v>
      </c>
      <c r="E50" s="410">
        <f>'5 Venituri si cheltuieli'!E21</f>
        <v>0</v>
      </c>
      <c r="F50" s="410">
        <f>'5 Venituri si cheltuieli'!F21</f>
        <v>0</v>
      </c>
      <c r="G50" s="410">
        <f>'5 Venituri si cheltuieli'!G21</f>
        <v>0</v>
      </c>
      <c r="H50" s="410">
        <f>'5 Venituri si cheltuieli'!H21</f>
        <v>0</v>
      </c>
      <c r="I50" s="410">
        <f>'5 Venituri si cheltuieli'!I21</f>
        <v>0</v>
      </c>
      <c r="J50" s="410">
        <f>'5 Venituri si cheltuieli'!J21</f>
        <v>0</v>
      </c>
      <c r="K50" s="410">
        <f>'5 Venituri si cheltuieli'!K21</f>
        <v>0</v>
      </c>
      <c r="L50" s="410">
        <f>'5 Venituri si cheltuieli'!L21</f>
        <v>0</v>
      </c>
      <c r="M50" s="410">
        <f>'5 Venituri si cheltuieli'!M21</f>
        <v>0</v>
      </c>
      <c r="N50" s="410">
        <f>'5 Venituri si cheltuieli'!N21</f>
        <v>0</v>
      </c>
      <c r="O50" s="410">
        <f>'5 Venituri si cheltuieli'!O21</f>
        <v>0</v>
      </c>
      <c r="P50" s="410">
        <f>'5 Venituri si cheltuieli'!P21</f>
        <v>0</v>
      </c>
      <c r="Q50" s="410">
        <f>'5 Venituri si cheltuieli'!Q21</f>
        <v>0</v>
      </c>
      <c r="R50" s="410">
        <f>'5 Venituri si cheltuieli'!R21</f>
        <v>0</v>
      </c>
      <c r="S50" s="410">
        <f>'5 Venituri si cheltuieli'!S21</f>
        <v>0</v>
      </c>
      <c r="T50" s="393">
        <f t="shared" si="24"/>
        <v>0</v>
      </c>
      <c r="U50" s="393">
        <f t="shared" si="25"/>
        <v>0</v>
      </c>
      <c r="V50" s="393">
        <f t="shared" si="26"/>
        <v>0</v>
      </c>
      <c r="W50" s="393">
        <f t="shared" si="27"/>
        <v>0</v>
      </c>
      <c r="X50" s="393">
        <f>'5 Venituri si cheltuieli'!X21</f>
        <v>0</v>
      </c>
      <c r="Y50" s="393">
        <f>'5 Venituri si cheltuieli'!Y21</f>
        <v>0</v>
      </c>
      <c r="Z50" s="393">
        <f>'5 Venituri si cheltuieli'!Z21</f>
        <v>0</v>
      </c>
      <c r="AA50" s="393">
        <f>'5 Venituri si cheltuieli'!AA21</f>
        <v>0</v>
      </c>
      <c r="AB50" s="393">
        <f>'5 Venituri si cheltuieli'!AB21</f>
        <v>0</v>
      </c>
      <c r="AC50" s="393">
        <f>'5 Venituri si cheltuieli'!AC21</f>
        <v>0</v>
      </c>
      <c r="AD50" s="393">
        <f>'5 Venituri si cheltuieli'!AD21</f>
        <v>0</v>
      </c>
      <c r="AE50" s="393">
        <f>'5 Venituri si cheltuieli'!AE21</f>
        <v>0</v>
      </c>
      <c r="AF50" s="393">
        <f>'5 Venituri si cheltuieli'!AF21</f>
        <v>0</v>
      </c>
      <c r="AG50" s="393">
        <f>'5 Venituri si cheltuieli'!AG21</f>
        <v>0</v>
      </c>
    </row>
    <row r="51" spans="1:33" s="412" customFormat="1" x14ac:dyDescent="0.2">
      <c r="A51" s="394" t="s">
        <v>563</v>
      </c>
      <c r="B51" s="411" t="s">
        <v>470</v>
      </c>
      <c r="C51" s="400">
        <f>'5 Venituri si cheltuieli'!C23</f>
        <v>0</v>
      </c>
      <c r="D51" s="409">
        <f>'5 Venituri si cheltuieli'!D23</f>
        <v>0</v>
      </c>
      <c r="E51" s="409">
        <f>'5 Venituri si cheltuieli'!E23</f>
        <v>0</v>
      </c>
      <c r="F51" s="409">
        <f>'5 Venituri si cheltuieli'!F23</f>
        <v>0</v>
      </c>
      <c r="G51" s="409">
        <f>'5 Venituri si cheltuieli'!G23</f>
        <v>0</v>
      </c>
      <c r="H51" s="409">
        <f>'5 Venituri si cheltuieli'!H23</f>
        <v>0</v>
      </c>
      <c r="I51" s="409">
        <f>'5 Venituri si cheltuieli'!I23</f>
        <v>0</v>
      </c>
      <c r="J51" s="409">
        <f>'5 Venituri si cheltuieli'!J23</f>
        <v>0</v>
      </c>
      <c r="K51" s="409">
        <f>'5 Venituri si cheltuieli'!K23</f>
        <v>0</v>
      </c>
      <c r="L51" s="409">
        <f>'5 Venituri si cheltuieli'!L23</f>
        <v>0</v>
      </c>
      <c r="M51" s="409">
        <f>'5 Venituri si cheltuieli'!M23</f>
        <v>0</v>
      </c>
      <c r="N51" s="409">
        <f>'5 Venituri si cheltuieli'!N23</f>
        <v>0</v>
      </c>
      <c r="O51" s="409">
        <f>'5 Venituri si cheltuieli'!O23</f>
        <v>0</v>
      </c>
      <c r="P51" s="409">
        <f>'5 Venituri si cheltuieli'!P23</f>
        <v>0</v>
      </c>
      <c r="Q51" s="409">
        <f>'5 Venituri si cheltuieli'!Q23</f>
        <v>0</v>
      </c>
      <c r="R51" s="409">
        <f>'5 Venituri si cheltuieli'!R23</f>
        <v>0</v>
      </c>
      <c r="S51" s="409">
        <f>'5 Venituri si cheltuieli'!S23</f>
        <v>0</v>
      </c>
      <c r="T51" s="393">
        <f t="shared" si="24"/>
        <v>0</v>
      </c>
      <c r="U51" s="393">
        <f t="shared" si="25"/>
        <v>0</v>
      </c>
      <c r="V51" s="393">
        <f t="shared" si="26"/>
        <v>0</v>
      </c>
      <c r="W51" s="393">
        <f t="shared" si="27"/>
        <v>0</v>
      </c>
      <c r="X51" s="400">
        <f>'5 Venituri si cheltuieli'!X23</f>
        <v>0</v>
      </c>
      <c r="Y51" s="400">
        <f>'5 Venituri si cheltuieli'!Y23</f>
        <v>0</v>
      </c>
      <c r="Z51" s="400">
        <f>'5 Venituri si cheltuieli'!Z23</f>
        <v>0</v>
      </c>
      <c r="AA51" s="400">
        <f>'5 Venituri si cheltuieli'!AA23</f>
        <v>0</v>
      </c>
      <c r="AB51" s="400">
        <f>'5 Venituri si cheltuieli'!AB23</f>
        <v>0</v>
      </c>
      <c r="AC51" s="400">
        <f>'5 Venituri si cheltuieli'!AC23</f>
        <v>0</v>
      </c>
      <c r="AD51" s="400">
        <f>'5 Venituri si cheltuieli'!AD23</f>
        <v>0</v>
      </c>
      <c r="AE51" s="400">
        <f>'5 Venituri si cheltuieli'!AE23</f>
        <v>0</v>
      </c>
      <c r="AF51" s="400">
        <f>'5 Venituri si cheltuieli'!AF23</f>
        <v>0</v>
      </c>
      <c r="AG51" s="400">
        <f>'5 Venituri si cheltuieli'!AG23</f>
        <v>0</v>
      </c>
    </row>
    <row r="52" spans="1:33" s="401" customFormat="1" x14ac:dyDescent="0.2">
      <c r="A52" s="934" t="s">
        <v>564</v>
      </c>
      <c r="B52" s="934"/>
      <c r="C52" s="396">
        <f t="shared" ref="C52:S52" si="30">C46+C36+C51</f>
        <v>0</v>
      </c>
      <c r="D52" s="397">
        <f t="shared" si="30"/>
        <v>0</v>
      </c>
      <c r="E52" s="397">
        <f t="shared" si="30"/>
        <v>0</v>
      </c>
      <c r="F52" s="397">
        <f t="shared" si="30"/>
        <v>0</v>
      </c>
      <c r="G52" s="397">
        <f t="shared" si="30"/>
        <v>0</v>
      </c>
      <c r="H52" s="397">
        <f t="shared" si="30"/>
        <v>0</v>
      </c>
      <c r="I52" s="397">
        <f t="shared" si="30"/>
        <v>0</v>
      </c>
      <c r="J52" s="397">
        <f t="shared" si="30"/>
        <v>0</v>
      </c>
      <c r="K52" s="397">
        <f t="shared" si="30"/>
        <v>0</v>
      </c>
      <c r="L52" s="397">
        <f t="shared" si="30"/>
        <v>0</v>
      </c>
      <c r="M52" s="397">
        <f t="shared" si="30"/>
        <v>0</v>
      </c>
      <c r="N52" s="397">
        <f t="shared" si="30"/>
        <v>0</v>
      </c>
      <c r="O52" s="397">
        <f t="shared" si="30"/>
        <v>0</v>
      </c>
      <c r="P52" s="397">
        <f t="shared" si="30"/>
        <v>0</v>
      </c>
      <c r="Q52" s="397">
        <f t="shared" si="30"/>
        <v>0</v>
      </c>
      <c r="R52" s="397">
        <f t="shared" si="30"/>
        <v>0</v>
      </c>
      <c r="S52" s="397">
        <f t="shared" si="30"/>
        <v>0</v>
      </c>
      <c r="T52" s="400">
        <f t="shared" si="24"/>
        <v>0</v>
      </c>
      <c r="U52" s="400">
        <f t="shared" si="25"/>
        <v>0</v>
      </c>
      <c r="V52" s="400">
        <f t="shared" si="26"/>
        <v>0</v>
      </c>
      <c r="W52" s="400">
        <f t="shared" si="27"/>
        <v>0</v>
      </c>
      <c r="X52" s="396">
        <f t="shared" ref="X52:AG52" si="31">X46+X36+X51</f>
        <v>0</v>
      </c>
      <c r="Y52" s="396">
        <f t="shared" si="31"/>
        <v>0</v>
      </c>
      <c r="Z52" s="396">
        <f t="shared" si="31"/>
        <v>0</v>
      </c>
      <c r="AA52" s="396">
        <f t="shared" si="31"/>
        <v>0</v>
      </c>
      <c r="AB52" s="396">
        <f t="shared" si="31"/>
        <v>0</v>
      </c>
      <c r="AC52" s="396">
        <f t="shared" si="31"/>
        <v>0</v>
      </c>
      <c r="AD52" s="396">
        <f t="shared" si="31"/>
        <v>0</v>
      </c>
      <c r="AE52" s="396">
        <f t="shared" si="31"/>
        <v>0</v>
      </c>
      <c r="AF52" s="396">
        <f t="shared" si="31"/>
        <v>0</v>
      </c>
      <c r="AG52" s="396">
        <f t="shared" si="31"/>
        <v>0</v>
      </c>
    </row>
    <row r="53" spans="1:33" x14ac:dyDescent="0.2">
      <c r="A53" s="413"/>
      <c r="B53" s="281" t="s">
        <v>565</v>
      </c>
      <c r="C53" s="414"/>
      <c r="D53" s="415"/>
      <c r="E53" s="415"/>
      <c r="F53" s="415"/>
      <c r="G53" s="415"/>
      <c r="H53" s="415"/>
      <c r="I53" s="415"/>
      <c r="J53" s="415"/>
      <c r="K53" s="415"/>
      <c r="L53" s="415"/>
      <c r="M53" s="415"/>
      <c r="N53" s="415"/>
      <c r="O53" s="415"/>
      <c r="P53" s="415"/>
      <c r="Q53" s="415"/>
      <c r="R53" s="415"/>
      <c r="S53" s="415"/>
      <c r="T53" s="414"/>
      <c r="U53" s="414"/>
      <c r="V53" s="414"/>
      <c r="W53" s="414"/>
      <c r="X53" s="414"/>
      <c r="Y53" s="414"/>
      <c r="Z53" s="414"/>
      <c r="AA53" s="414"/>
      <c r="AB53" s="414"/>
      <c r="AC53" s="414"/>
      <c r="AD53" s="414"/>
      <c r="AE53" s="414"/>
      <c r="AF53" s="414"/>
      <c r="AG53" s="414"/>
    </row>
    <row r="54" spans="1:33" x14ac:dyDescent="0.2">
      <c r="A54" s="413"/>
      <c r="B54" s="408" t="s">
        <v>566</v>
      </c>
      <c r="C54" s="396">
        <f>SUM(C55:C61)</f>
        <v>0</v>
      </c>
      <c r="D54" s="397">
        <f t="shared" ref="D54:AG54" si="32">SUM(D55:D61)</f>
        <v>0</v>
      </c>
      <c r="E54" s="397">
        <f t="shared" si="32"/>
        <v>0</v>
      </c>
      <c r="F54" s="397">
        <f t="shared" si="32"/>
        <v>0</v>
      </c>
      <c r="G54" s="397">
        <f t="shared" si="32"/>
        <v>0</v>
      </c>
      <c r="H54" s="397">
        <f t="shared" si="32"/>
        <v>0</v>
      </c>
      <c r="I54" s="397">
        <f t="shared" si="32"/>
        <v>0</v>
      </c>
      <c r="J54" s="397">
        <f t="shared" si="32"/>
        <v>0</v>
      </c>
      <c r="K54" s="397">
        <f t="shared" si="32"/>
        <v>0</v>
      </c>
      <c r="L54" s="397">
        <f t="shared" si="32"/>
        <v>0</v>
      </c>
      <c r="M54" s="397">
        <f t="shared" si="32"/>
        <v>0</v>
      </c>
      <c r="N54" s="397">
        <f t="shared" si="32"/>
        <v>0</v>
      </c>
      <c r="O54" s="397">
        <f t="shared" si="32"/>
        <v>0</v>
      </c>
      <c r="P54" s="397">
        <f t="shared" si="32"/>
        <v>0</v>
      </c>
      <c r="Q54" s="397">
        <f t="shared" si="32"/>
        <v>0</v>
      </c>
      <c r="R54" s="397">
        <f t="shared" si="32"/>
        <v>0</v>
      </c>
      <c r="S54" s="397">
        <f t="shared" si="32"/>
        <v>0</v>
      </c>
      <c r="T54" s="393">
        <f t="shared" ref="T54:T77" si="33">SUM(D54:G54)</f>
        <v>0</v>
      </c>
      <c r="U54" s="393">
        <f t="shared" ref="U54:U77" si="34">SUM(H54:K54)</f>
        <v>0</v>
      </c>
      <c r="V54" s="393">
        <f t="shared" ref="V54:V77" si="35">SUM(L54:O54)</f>
        <v>0</v>
      </c>
      <c r="W54" s="393">
        <f t="shared" ref="W54:W77" si="36">SUM(P54:S54)</f>
        <v>0</v>
      </c>
      <c r="X54" s="396">
        <f t="shared" si="32"/>
        <v>0</v>
      </c>
      <c r="Y54" s="396">
        <f t="shared" si="32"/>
        <v>0</v>
      </c>
      <c r="Z54" s="396">
        <f t="shared" si="32"/>
        <v>0</v>
      </c>
      <c r="AA54" s="396">
        <f t="shared" si="32"/>
        <v>0</v>
      </c>
      <c r="AB54" s="396">
        <f t="shared" si="32"/>
        <v>0</v>
      </c>
      <c r="AC54" s="396">
        <f t="shared" si="32"/>
        <v>0</v>
      </c>
      <c r="AD54" s="396">
        <f t="shared" si="32"/>
        <v>0</v>
      </c>
      <c r="AE54" s="396">
        <f t="shared" si="32"/>
        <v>0</v>
      </c>
      <c r="AF54" s="396">
        <f t="shared" si="32"/>
        <v>0</v>
      </c>
      <c r="AG54" s="396">
        <f t="shared" si="32"/>
        <v>0</v>
      </c>
    </row>
    <row r="55" spans="1:33" x14ac:dyDescent="0.2">
      <c r="A55" s="394">
        <v>14</v>
      </c>
      <c r="B55" s="318" t="s">
        <v>243</v>
      </c>
      <c r="C55" s="393">
        <f>'5 Venituri si cheltuieli'!C26</f>
        <v>0</v>
      </c>
      <c r="D55" s="410">
        <f>'5 Venituri si cheltuieli'!D26</f>
        <v>0</v>
      </c>
      <c r="E55" s="410">
        <f>'5 Venituri si cheltuieli'!E26</f>
        <v>0</v>
      </c>
      <c r="F55" s="410">
        <f>'5 Venituri si cheltuieli'!F26</f>
        <v>0</v>
      </c>
      <c r="G55" s="410">
        <f>'5 Venituri si cheltuieli'!G26</f>
        <v>0</v>
      </c>
      <c r="H55" s="410">
        <f>'5 Venituri si cheltuieli'!H26</f>
        <v>0</v>
      </c>
      <c r="I55" s="410">
        <f>'5 Venituri si cheltuieli'!I26</f>
        <v>0</v>
      </c>
      <c r="J55" s="410">
        <f>'5 Venituri si cheltuieli'!J26</f>
        <v>0</v>
      </c>
      <c r="K55" s="410">
        <f>'5 Venituri si cheltuieli'!K26</f>
        <v>0</v>
      </c>
      <c r="L55" s="410">
        <f>'5 Venituri si cheltuieli'!L26</f>
        <v>0</v>
      </c>
      <c r="M55" s="410">
        <f>'5 Venituri si cheltuieli'!M26</f>
        <v>0</v>
      </c>
      <c r="N55" s="410">
        <f>'5 Venituri si cheltuieli'!N26</f>
        <v>0</v>
      </c>
      <c r="O55" s="410">
        <f>'5 Venituri si cheltuieli'!O26</f>
        <v>0</v>
      </c>
      <c r="P55" s="410">
        <f>'5 Venituri si cheltuieli'!P26</f>
        <v>0</v>
      </c>
      <c r="Q55" s="410">
        <f>'5 Venituri si cheltuieli'!Q26</f>
        <v>0</v>
      </c>
      <c r="R55" s="410">
        <f>'5 Venituri si cheltuieli'!R26</f>
        <v>0</v>
      </c>
      <c r="S55" s="410">
        <f>'5 Venituri si cheltuieli'!S26</f>
        <v>0</v>
      </c>
      <c r="T55" s="393">
        <f t="shared" si="33"/>
        <v>0</v>
      </c>
      <c r="U55" s="393">
        <f t="shared" si="34"/>
        <v>0</v>
      </c>
      <c r="V55" s="393">
        <f t="shared" si="35"/>
        <v>0</v>
      </c>
      <c r="W55" s="393">
        <f t="shared" si="36"/>
        <v>0</v>
      </c>
      <c r="X55" s="393">
        <f>'5 Venituri si cheltuieli'!X26</f>
        <v>0</v>
      </c>
      <c r="Y55" s="393">
        <f>'5 Venituri si cheltuieli'!Y26</f>
        <v>0</v>
      </c>
      <c r="Z55" s="393">
        <f>'5 Venituri si cheltuieli'!Z26</f>
        <v>0</v>
      </c>
      <c r="AA55" s="393">
        <f>'5 Venituri si cheltuieli'!AA26</f>
        <v>0</v>
      </c>
      <c r="AB55" s="393">
        <f>'5 Venituri si cheltuieli'!AB26</f>
        <v>0</v>
      </c>
      <c r="AC55" s="393">
        <f>'5 Venituri si cheltuieli'!AC26</f>
        <v>0</v>
      </c>
      <c r="AD55" s="393">
        <f>'5 Venituri si cheltuieli'!AD26</f>
        <v>0</v>
      </c>
      <c r="AE55" s="393">
        <f>'5 Venituri si cheltuieli'!AE26</f>
        <v>0</v>
      </c>
      <c r="AF55" s="393">
        <f>'5 Venituri si cheltuieli'!AF26</f>
        <v>0</v>
      </c>
      <c r="AG55" s="393">
        <f>'5 Venituri si cheltuieli'!AG26</f>
        <v>0</v>
      </c>
    </row>
    <row r="56" spans="1:33" x14ac:dyDescent="0.2">
      <c r="A56" s="394">
        <v>15</v>
      </c>
      <c r="B56" s="318" t="s">
        <v>473</v>
      </c>
      <c r="C56" s="393">
        <f>'5 Venituri si cheltuieli'!C27</f>
        <v>0</v>
      </c>
      <c r="D56" s="410">
        <f>'5 Venituri si cheltuieli'!D27</f>
        <v>0</v>
      </c>
      <c r="E56" s="410">
        <f>'5 Venituri si cheltuieli'!E27</f>
        <v>0</v>
      </c>
      <c r="F56" s="410">
        <f>'5 Venituri si cheltuieli'!F27</f>
        <v>0</v>
      </c>
      <c r="G56" s="410">
        <f>'5 Venituri si cheltuieli'!G27</f>
        <v>0</v>
      </c>
      <c r="H56" s="410">
        <f>'5 Venituri si cheltuieli'!H27</f>
        <v>0</v>
      </c>
      <c r="I56" s="410">
        <f>'5 Venituri si cheltuieli'!I27</f>
        <v>0</v>
      </c>
      <c r="J56" s="410">
        <f>'5 Venituri si cheltuieli'!J27</f>
        <v>0</v>
      </c>
      <c r="K56" s="410">
        <f>'5 Venituri si cheltuieli'!K27</f>
        <v>0</v>
      </c>
      <c r="L56" s="410">
        <f>'5 Venituri si cheltuieli'!L27</f>
        <v>0</v>
      </c>
      <c r="M56" s="410">
        <f>'5 Venituri si cheltuieli'!M27</f>
        <v>0</v>
      </c>
      <c r="N56" s="410">
        <f>'5 Venituri si cheltuieli'!N27</f>
        <v>0</v>
      </c>
      <c r="O56" s="410">
        <f>'5 Venituri si cheltuieli'!O27</f>
        <v>0</v>
      </c>
      <c r="P56" s="410">
        <f>'5 Venituri si cheltuieli'!P27</f>
        <v>0</v>
      </c>
      <c r="Q56" s="410">
        <f>'5 Venituri si cheltuieli'!Q27</f>
        <v>0</v>
      </c>
      <c r="R56" s="410">
        <f>'5 Venituri si cheltuieli'!R27</f>
        <v>0</v>
      </c>
      <c r="S56" s="410">
        <f>'5 Venituri si cheltuieli'!S27</f>
        <v>0</v>
      </c>
      <c r="T56" s="393">
        <f t="shared" si="33"/>
        <v>0</v>
      </c>
      <c r="U56" s="393">
        <f t="shared" si="34"/>
        <v>0</v>
      </c>
      <c r="V56" s="393">
        <f t="shared" si="35"/>
        <v>0</v>
      </c>
      <c r="W56" s="393">
        <f t="shared" si="36"/>
        <v>0</v>
      </c>
      <c r="X56" s="393">
        <f>'5 Venituri si cheltuieli'!X27</f>
        <v>0</v>
      </c>
      <c r="Y56" s="393">
        <f>'5 Venituri si cheltuieli'!Y27</f>
        <v>0</v>
      </c>
      <c r="Z56" s="393">
        <f>'5 Venituri si cheltuieli'!Z27</f>
        <v>0</v>
      </c>
      <c r="AA56" s="393">
        <f>'5 Venituri si cheltuieli'!AA27</f>
        <v>0</v>
      </c>
      <c r="AB56" s="393">
        <f>'5 Venituri si cheltuieli'!AB27</f>
        <v>0</v>
      </c>
      <c r="AC56" s="393">
        <f>'5 Venituri si cheltuieli'!AC27</f>
        <v>0</v>
      </c>
      <c r="AD56" s="393">
        <f>'5 Venituri si cheltuieli'!AD27</f>
        <v>0</v>
      </c>
      <c r="AE56" s="393">
        <f>'5 Venituri si cheltuieli'!AE27</f>
        <v>0</v>
      </c>
      <c r="AF56" s="393">
        <f>'5 Venituri si cheltuieli'!AF27</f>
        <v>0</v>
      </c>
      <c r="AG56" s="393">
        <f>'5 Venituri si cheltuieli'!AG27</f>
        <v>0</v>
      </c>
    </row>
    <row r="57" spans="1:33" x14ac:dyDescent="0.2">
      <c r="A57" s="394">
        <v>16</v>
      </c>
      <c r="B57" s="318" t="s">
        <v>474</v>
      </c>
      <c r="C57" s="393">
        <f>'5 Venituri si cheltuieli'!C28</f>
        <v>0</v>
      </c>
      <c r="D57" s="410">
        <f>'5 Venituri si cheltuieli'!D28</f>
        <v>0</v>
      </c>
      <c r="E57" s="410">
        <f>'5 Venituri si cheltuieli'!E28</f>
        <v>0</v>
      </c>
      <c r="F57" s="410">
        <f>'5 Venituri si cheltuieli'!F28</f>
        <v>0</v>
      </c>
      <c r="G57" s="410">
        <f>'5 Venituri si cheltuieli'!G28</f>
        <v>0</v>
      </c>
      <c r="H57" s="410">
        <f>'5 Venituri si cheltuieli'!H28</f>
        <v>0</v>
      </c>
      <c r="I57" s="410">
        <f>'5 Venituri si cheltuieli'!I28</f>
        <v>0</v>
      </c>
      <c r="J57" s="410">
        <f>'5 Venituri si cheltuieli'!J28</f>
        <v>0</v>
      </c>
      <c r="K57" s="410">
        <f>'5 Venituri si cheltuieli'!K28</f>
        <v>0</v>
      </c>
      <c r="L57" s="410">
        <f>'5 Venituri si cheltuieli'!L28</f>
        <v>0</v>
      </c>
      <c r="M57" s="410">
        <f>'5 Venituri si cheltuieli'!M28</f>
        <v>0</v>
      </c>
      <c r="N57" s="410">
        <f>'5 Venituri si cheltuieli'!N28</f>
        <v>0</v>
      </c>
      <c r="O57" s="410">
        <f>'5 Venituri si cheltuieli'!O28</f>
        <v>0</v>
      </c>
      <c r="P57" s="410">
        <f>'5 Venituri si cheltuieli'!P28</f>
        <v>0</v>
      </c>
      <c r="Q57" s="410">
        <f>'5 Venituri si cheltuieli'!Q28</f>
        <v>0</v>
      </c>
      <c r="R57" s="410">
        <f>'5 Venituri si cheltuieli'!R28</f>
        <v>0</v>
      </c>
      <c r="S57" s="410">
        <f>'5 Venituri si cheltuieli'!S28</f>
        <v>0</v>
      </c>
      <c r="T57" s="393">
        <f t="shared" si="33"/>
        <v>0</v>
      </c>
      <c r="U57" s="393">
        <f t="shared" si="34"/>
        <v>0</v>
      </c>
      <c r="V57" s="393">
        <f t="shared" si="35"/>
        <v>0</v>
      </c>
      <c r="W57" s="393">
        <f t="shared" si="36"/>
        <v>0</v>
      </c>
      <c r="X57" s="393">
        <f>'5 Venituri si cheltuieli'!X28</f>
        <v>0</v>
      </c>
      <c r="Y57" s="393">
        <f>'5 Venituri si cheltuieli'!Y28</f>
        <v>0</v>
      </c>
      <c r="Z57" s="393">
        <f>'5 Venituri si cheltuieli'!Z28</f>
        <v>0</v>
      </c>
      <c r="AA57" s="393">
        <f>'5 Venituri si cheltuieli'!AA28</f>
        <v>0</v>
      </c>
      <c r="AB57" s="393">
        <f>'5 Venituri si cheltuieli'!AB28</f>
        <v>0</v>
      </c>
      <c r="AC57" s="393">
        <f>'5 Venituri si cheltuieli'!AC28</f>
        <v>0</v>
      </c>
      <c r="AD57" s="393">
        <f>'5 Venituri si cheltuieli'!AD28</f>
        <v>0</v>
      </c>
      <c r="AE57" s="393">
        <f>'5 Venituri si cheltuieli'!AE28</f>
        <v>0</v>
      </c>
      <c r="AF57" s="393">
        <f>'5 Venituri si cheltuieli'!AF28</f>
        <v>0</v>
      </c>
      <c r="AG57" s="393">
        <f>'5 Venituri si cheltuieli'!AG28</f>
        <v>0</v>
      </c>
    </row>
    <row r="58" spans="1:33" x14ac:dyDescent="0.2">
      <c r="A58" s="394">
        <v>17</v>
      </c>
      <c r="B58" s="318" t="s">
        <v>245</v>
      </c>
      <c r="C58" s="393">
        <f>'5 Venituri si cheltuieli'!C29</f>
        <v>0</v>
      </c>
      <c r="D58" s="410">
        <f>'5 Venituri si cheltuieli'!D29</f>
        <v>0</v>
      </c>
      <c r="E58" s="410">
        <f>'5 Venituri si cheltuieli'!E29</f>
        <v>0</v>
      </c>
      <c r="F58" s="410">
        <f>'5 Venituri si cheltuieli'!F29</f>
        <v>0</v>
      </c>
      <c r="G58" s="410">
        <f>'5 Venituri si cheltuieli'!G29</f>
        <v>0</v>
      </c>
      <c r="H58" s="410">
        <f>'5 Venituri si cheltuieli'!H29</f>
        <v>0</v>
      </c>
      <c r="I58" s="410">
        <f>'5 Venituri si cheltuieli'!I29</f>
        <v>0</v>
      </c>
      <c r="J58" s="410">
        <f>'5 Venituri si cheltuieli'!J29</f>
        <v>0</v>
      </c>
      <c r="K58" s="410">
        <f>'5 Venituri si cheltuieli'!K29</f>
        <v>0</v>
      </c>
      <c r="L58" s="410">
        <f>'5 Venituri si cheltuieli'!L29</f>
        <v>0</v>
      </c>
      <c r="M58" s="410">
        <f>'5 Venituri si cheltuieli'!M29</f>
        <v>0</v>
      </c>
      <c r="N58" s="410">
        <f>'5 Venituri si cheltuieli'!N29</f>
        <v>0</v>
      </c>
      <c r="O58" s="410">
        <f>'5 Venituri si cheltuieli'!O29</f>
        <v>0</v>
      </c>
      <c r="P58" s="410">
        <f>'5 Venituri si cheltuieli'!P29</f>
        <v>0</v>
      </c>
      <c r="Q58" s="410">
        <f>'5 Venituri si cheltuieli'!Q29</f>
        <v>0</v>
      </c>
      <c r="R58" s="410">
        <f>'5 Venituri si cheltuieli'!R29</f>
        <v>0</v>
      </c>
      <c r="S58" s="410">
        <f>'5 Venituri si cheltuieli'!S29</f>
        <v>0</v>
      </c>
      <c r="T58" s="393">
        <f t="shared" si="33"/>
        <v>0</v>
      </c>
      <c r="U58" s="393">
        <f t="shared" si="34"/>
        <v>0</v>
      </c>
      <c r="V58" s="393">
        <f t="shared" si="35"/>
        <v>0</v>
      </c>
      <c r="W58" s="393">
        <f t="shared" si="36"/>
        <v>0</v>
      </c>
      <c r="X58" s="393">
        <f>'5 Venituri si cheltuieli'!X29</f>
        <v>0</v>
      </c>
      <c r="Y58" s="393">
        <f>'5 Venituri si cheltuieli'!Y29</f>
        <v>0</v>
      </c>
      <c r="Z58" s="393">
        <f>'5 Venituri si cheltuieli'!Z29</f>
        <v>0</v>
      </c>
      <c r="AA58" s="393">
        <f>'5 Venituri si cheltuieli'!AA29</f>
        <v>0</v>
      </c>
      <c r="AB58" s="393">
        <f>'5 Venituri si cheltuieli'!AB29</f>
        <v>0</v>
      </c>
      <c r="AC58" s="393">
        <f>'5 Venituri si cheltuieli'!AC29</f>
        <v>0</v>
      </c>
      <c r="AD58" s="393">
        <f>'5 Venituri si cheltuieli'!AD29</f>
        <v>0</v>
      </c>
      <c r="AE58" s="393">
        <f>'5 Venituri si cheltuieli'!AE29</f>
        <v>0</v>
      </c>
      <c r="AF58" s="393">
        <f>'5 Venituri si cheltuieli'!AF29</f>
        <v>0</v>
      </c>
      <c r="AG58" s="393">
        <f>'5 Venituri si cheltuieli'!AG29</f>
        <v>0</v>
      </c>
    </row>
    <row r="59" spans="1:33" x14ac:dyDescent="0.2">
      <c r="A59" s="394">
        <v>18</v>
      </c>
      <c r="B59" s="318" t="s">
        <v>475</v>
      </c>
      <c r="C59" s="393">
        <f>'5 Venituri si cheltuieli'!C31</f>
        <v>0</v>
      </c>
      <c r="D59" s="410">
        <f>'5 Venituri si cheltuieli'!D31</f>
        <v>0</v>
      </c>
      <c r="E59" s="410">
        <f>'5 Venituri si cheltuieli'!E31</f>
        <v>0</v>
      </c>
      <c r="F59" s="410">
        <f>'5 Venituri si cheltuieli'!F31</f>
        <v>0</v>
      </c>
      <c r="G59" s="410">
        <f>'5 Venituri si cheltuieli'!G31</f>
        <v>0</v>
      </c>
      <c r="H59" s="410">
        <f>'5 Venituri si cheltuieli'!H31</f>
        <v>0</v>
      </c>
      <c r="I59" s="410">
        <f>'5 Venituri si cheltuieli'!I31</f>
        <v>0</v>
      </c>
      <c r="J59" s="410">
        <f>'5 Venituri si cheltuieli'!J31</f>
        <v>0</v>
      </c>
      <c r="K59" s="410">
        <f>'5 Venituri si cheltuieli'!K31</f>
        <v>0</v>
      </c>
      <c r="L59" s="410">
        <f>'5 Venituri si cheltuieli'!L31</f>
        <v>0</v>
      </c>
      <c r="M59" s="410">
        <f>'5 Venituri si cheltuieli'!M31</f>
        <v>0</v>
      </c>
      <c r="N59" s="410">
        <f>'5 Venituri si cheltuieli'!N31</f>
        <v>0</v>
      </c>
      <c r="O59" s="410">
        <f>'5 Venituri si cheltuieli'!O31</f>
        <v>0</v>
      </c>
      <c r="P59" s="410">
        <f>'5 Venituri si cheltuieli'!P31</f>
        <v>0</v>
      </c>
      <c r="Q59" s="410">
        <f>'5 Venituri si cheltuieli'!Q31</f>
        <v>0</v>
      </c>
      <c r="R59" s="410">
        <f>'5 Venituri si cheltuieli'!R31</f>
        <v>0</v>
      </c>
      <c r="S59" s="410">
        <f>'5 Venituri si cheltuieli'!S31</f>
        <v>0</v>
      </c>
      <c r="T59" s="393">
        <f t="shared" si="33"/>
        <v>0</v>
      </c>
      <c r="U59" s="393">
        <f t="shared" si="34"/>
        <v>0</v>
      </c>
      <c r="V59" s="393">
        <f t="shared" si="35"/>
        <v>0</v>
      </c>
      <c r="W59" s="393">
        <f t="shared" si="36"/>
        <v>0</v>
      </c>
      <c r="X59" s="393">
        <f>'5 Venituri si cheltuieli'!X31</f>
        <v>0</v>
      </c>
      <c r="Y59" s="393">
        <f>'5 Venituri si cheltuieli'!Y31</f>
        <v>0</v>
      </c>
      <c r="Z59" s="393">
        <f>'5 Venituri si cheltuieli'!Z31</f>
        <v>0</v>
      </c>
      <c r="AA59" s="393">
        <f>'5 Venituri si cheltuieli'!AA31</f>
        <v>0</v>
      </c>
      <c r="AB59" s="393">
        <f>'5 Venituri si cheltuieli'!AB31</f>
        <v>0</v>
      </c>
      <c r="AC59" s="393">
        <f>'5 Venituri si cheltuieli'!AC31</f>
        <v>0</v>
      </c>
      <c r="AD59" s="393">
        <f>'5 Venituri si cheltuieli'!AD31</f>
        <v>0</v>
      </c>
      <c r="AE59" s="393">
        <f>'5 Venituri si cheltuieli'!AE31</f>
        <v>0</v>
      </c>
      <c r="AF59" s="393">
        <f>'5 Venituri si cheltuieli'!AF31</f>
        <v>0</v>
      </c>
      <c r="AG59" s="393">
        <f>'5 Venituri si cheltuieli'!AG31</f>
        <v>0</v>
      </c>
    </row>
    <row r="60" spans="1:33" x14ac:dyDescent="0.2">
      <c r="A60" s="394">
        <v>19</v>
      </c>
      <c r="B60" s="318" t="s">
        <v>476</v>
      </c>
      <c r="C60" s="393">
        <f>'5 Venituri si cheltuieli'!C32</f>
        <v>0</v>
      </c>
      <c r="D60" s="410">
        <f>'5 Venituri si cheltuieli'!D32</f>
        <v>0</v>
      </c>
      <c r="E60" s="410">
        <f>'5 Venituri si cheltuieli'!E32</f>
        <v>0</v>
      </c>
      <c r="F60" s="410">
        <f>'5 Venituri si cheltuieli'!F32</f>
        <v>0</v>
      </c>
      <c r="G60" s="410">
        <f>'5 Venituri si cheltuieli'!G32</f>
        <v>0</v>
      </c>
      <c r="H60" s="410">
        <f>'5 Venituri si cheltuieli'!H32</f>
        <v>0</v>
      </c>
      <c r="I60" s="410">
        <f>'5 Venituri si cheltuieli'!I32</f>
        <v>0</v>
      </c>
      <c r="J60" s="410">
        <f>'5 Venituri si cheltuieli'!J32</f>
        <v>0</v>
      </c>
      <c r="K60" s="410">
        <f>'5 Venituri si cheltuieli'!K32</f>
        <v>0</v>
      </c>
      <c r="L60" s="410">
        <f>'5 Venituri si cheltuieli'!L32</f>
        <v>0</v>
      </c>
      <c r="M60" s="410">
        <f>'5 Venituri si cheltuieli'!M32</f>
        <v>0</v>
      </c>
      <c r="N60" s="410">
        <f>'5 Venituri si cheltuieli'!N32</f>
        <v>0</v>
      </c>
      <c r="O60" s="410">
        <f>'5 Venituri si cheltuieli'!O32</f>
        <v>0</v>
      </c>
      <c r="P60" s="410">
        <f>'5 Venituri si cheltuieli'!P32</f>
        <v>0</v>
      </c>
      <c r="Q60" s="410">
        <f>'5 Venituri si cheltuieli'!Q32</f>
        <v>0</v>
      </c>
      <c r="R60" s="410">
        <f>'5 Venituri si cheltuieli'!R32</f>
        <v>0</v>
      </c>
      <c r="S60" s="410">
        <f>'5 Venituri si cheltuieli'!S32</f>
        <v>0</v>
      </c>
      <c r="T60" s="393">
        <f t="shared" si="33"/>
        <v>0</v>
      </c>
      <c r="U60" s="393">
        <f t="shared" si="34"/>
        <v>0</v>
      </c>
      <c r="V60" s="393">
        <f t="shared" si="35"/>
        <v>0</v>
      </c>
      <c r="W60" s="393">
        <f t="shared" si="36"/>
        <v>0</v>
      </c>
      <c r="X60" s="393">
        <f>'5 Venituri si cheltuieli'!X32</f>
        <v>0</v>
      </c>
      <c r="Y60" s="393">
        <f>'5 Venituri si cheltuieli'!Y32</f>
        <v>0</v>
      </c>
      <c r="Z60" s="393">
        <f>'5 Venituri si cheltuieli'!Z32</f>
        <v>0</v>
      </c>
      <c r="AA60" s="393">
        <f>'5 Venituri si cheltuieli'!AA32</f>
        <v>0</v>
      </c>
      <c r="AB60" s="393">
        <f>'5 Venituri si cheltuieli'!AB32</f>
        <v>0</v>
      </c>
      <c r="AC60" s="393">
        <f>'5 Venituri si cheltuieli'!AC32</f>
        <v>0</v>
      </c>
      <c r="AD60" s="393">
        <f>'5 Venituri si cheltuieli'!AD32</f>
        <v>0</v>
      </c>
      <c r="AE60" s="393">
        <f>'5 Venituri si cheltuieli'!AE32</f>
        <v>0</v>
      </c>
      <c r="AF60" s="393">
        <f>'5 Venituri si cheltuieli'!AF32</f>
        <v>0</v>
      </c>
      <c r="AG60" s="393">
        <f>'5 Venituri si cheltuieli'!AG32</f>
        <v>0</v>
      </c>
    </row>
    <row r="61" spans="1:33" ht="30" customHeight="1" x14ac:dyDescent="0.2">
      <c r="A61" s="394">
        <v>22</v>
      </c>
      <c r="B61" s="318" t="s">
        <v>481</v>
      </c>
      <c r="C61" s="393">
        <f>'5 Venituri si cheltuieli'!C37</f>
        <v>0</v>
      </c>
      <c r="D61" s="410">
        <f>'5 Venituri si cheltuieli'!D37</f>
        <v>0</v>
      </c>
      <c r="E61" s="410">
        <f>'5 Venituri si cheltuieli'!E37</f>
        <v>0</v>
      </c>
      <c r="F61" s="410">
        <f>'5 Venituri si cheltuieli'!F37</f>
        <v>0</v>
      </c>
      <c r="G61" s="410">
        <f>'5 Venituri si cheltuieli'!G37</f>
        <v>0</v>
      </c>
      <c r="H61" s="410">
        <f>'5 Venituri si cheltuieli'!H37</f>
        <v>0</v>
      </c>
      <c r="I61" s="410">
        <f>'5 Venituri si cheltuieli'!I37</f>
        <v>0</v>
      </c>
      <c r="J61" s="410">
        <f>'5 Venituri si cheltuieli'!J37</f>
        <v>0</v>
      </c>
      <c r="K61" s="410">
        <f>'5 Venituri si cheltuieli'!K37</f>
        <v>0</v>
      </c>
      <c r="L61" s="410">
        <f>'5 Venituri si cheltuieli'!L37</f>
        <v>0</v>
      </c>
      <c r="M61" s="410">
        <f>'5 Venituri si cheltuieli'!M37</f>
        <v>0</v>
      </c>
      <c r="N61" s="410">
        <f>'5 Venituri si cheltuieli'!N37</f>
        <v>0</v>
      </c>
      <c r="O61" s="410">
        <f>'5 Venituri si cheltuieli'!O37</f>
        <v>0</v>
      </c>
      <c r="P61" s="410">
        <f>'5 Venituri si cheltuieli'!P37</f>
        <v>0</v>
      </c>
      <c r="Q61" s="410">
        <f>'5 Venituri si cheltuieli'!Q37</f>
        <v>0</v>
      </c>
      <c r="R61" s="410">
        <f>'5 Venituri si cheltuieli'!R37</f>
        <v>0</v>
      </c>
      <c r="S61" s="410">
        <f>'5 Venituri si cheltuieli'!S37</f>
        <v>0</v>
      </c>
      <c r="T61" s="393">
        <f t="shared" si="33"/>
        <v>0</v>
      </c>
      <c r="U61" s="393">
        <f t="shared" si="34"/>
        <v>0</v>
      </c>
      <c r="V61" s="393">
        <f t="shared" si="35"/>
        <v>0</v>
      </c>
      <c r="W61" s="393">
        <f t="shared" si="36"/>
        <v>0</v>
      </c>
      <c r="X61" s="393">
        <f>'5 Venituri si cheltuieli'!X37</f>
        <v>0</v>
      </c>
      <c r="Y61" s="393">
        <f>'5 Venituri si cheltuieli'!Y37</f>
        <v>0</v>
      </c>
      <c r="Z61" s="393">
        <f>'5 Venituri si cheltuieli'!Z37</f>
        <v>0</v>
      </c>
      <c r="AA61" s="393">
        <f>'5 Venituri si cheltuieli'!AA37</f>
        <v>0</v>
      </c>
      <c r="AB61" s="393">
        <f>'5 Venituri si cheltuieli'!AB37</f>
        <v>0</v>
      </c>
      <c r="AC61" s="393">
        <f>'5 Venituri si cheltuieli'!AC37</f>
        <v>0</v>
      </c>
      <c r="AD61" s="393">
        <f>'5 Venituri si cheltuieli'!AD37</f>
        <v>0</v>
      </c>
      <c r="AE61" s="393">
        <f>'5 Venituri si cheltuieli'!AE37</f>
        <v>0</v>
      </c>
      <c r="AF61" s="393">
        <f>'5 Venituri si cheltuieli'!AF37</f>
        <v>0</v>
      </c>
      <c r="AG61" s="393">
        <f>'5 Venituri si cheltuieli'!AG37</f>
        <v>0</v>
      </c>
    </row>
    <row r="62" spans="1:33" x14ac:dyDescent="0.2">
      <c r="A62" s="413"/>
      <c r="B62" s="416" t="s">
        <v>567</v>
      </c>
      <c r="C62" s="396">
        <f>C63+C67</f>
        <v>0</v>
      </c>
      <c r="D62" s="397">
        <f t="shared" ref="D62:AG62" si="37">D63+D67</f>
        <v>0</v>
      </c>
      <c r="E62" s="397">
        <f t="shared" si="37"/>
        <v>0</v>
      </c>
      <c r="F62" s="397">
        <f t="shared" si="37"/>
        <v>0</v>
      </c>
      <c r="G62" s="397">
        <f t="shared" si="37"/>
        <v>0</v>
      </c>
      <c r="H62" s="397">
        <f t="shared" si="37"/>
        <v>0</v>
      </c>
      <c r="I62" s="397">
        <f t="shared" si="37"/>
        <v>0</v>
      </c>
      <c r="J62" s="397">
        <f t="shared" si="37"/>
        <v>0</v>
      </c>
      <c r="K62" s="397">
        <f t="shared" si="37"/>
        <v>0</v>
      </c>
      <c r="L62" s="397">
        <f t="shared" si="37"/>
        <v>0</v>
      </c>
      <c r="M62" s="397">
        <f t="shared" si="37"/>
        <v>0</v>
      </c>
      <c r="N62" s="397">
        <f t="shared" si="37"/>
        <v>0</v>
      </c>
      <c r="O62" s="397">
        <f t="shared" si="37"/>
        <v>0</v>
      </c>
      <c r="P62" s="397">
        <f t="shared" si="37"/>
        <v>0</v>
      </c>
      <c r="Q62" s="397">
        <f t="shared" si="37"/>
        <v>0</v>
      </c>
      <c r="R62" s="397">
        <f t="shared" si="37"/>
        <v>0</v>
      </c>
      <c r="S62" s="397">
        <f t="shared" si="37"/>
        <v>0</v>
      </c>
      <c r="T62" s="393">
        <f t="shared" si="33"/>
        <v>0</v>
      </c>
      <c r="U62" s="393">
        <f t="shared" si="34"/>
        <v>0</v>
      </c>
      <c r="V62" s="393">
        <f t="shared" si="35"/>
        <v>0</v>
      </c>
      <c r="W62" s="393">
        <f t="shared" si="36"/>
        <v>0</v>
      </c>
      <c r="X62" s="396">
        <f t="shared" si="37"/>
        <v>0</v>
      </c>
      <c r="Y62" s="396">
        <f t="shared" si="37"/>
        <v>0</v>
      </c>
      <c r="Z62" s="396">
        <f t="shared" si="37"/>
        <v>0</v>
      </c>
      <c r="AA62" s="396">
        <f t="shared" si="37"/>
        <v>0</v>
      </c>
      <c r="AB62" s="396">
        <f t="shared" si="37"/>
        <v>0</v>
      </c>
      <c r="AC62" s="396">
        <f t="shared" si="37"/>
        <v>0</v>
      </c>
      <c r="AD62" s="396">
        <f t="shared" si="37"/>
        <v>0</v>
      </c>
      <c r="AE62" s="396">
        <f t="shared" si="37"/>
        <v>0</v>
      </c>
      <c r="AF62" s="396">
        <f t="shared" si="37"/>
        <v>0</v>
      </c>
      <c r="AG62" s="396">
        <f t="shared" si="37"/>
        <v>0</v>
      </c>
    </row>
    <row r="63" spans="1:33" x14ac:dyDescent="0.2">
      <c r="A63" s="413" t="s">
        <v>568</v>
      </c>
      <c r="B63" s="333" t="s">
        <v>483</v>
      </c>
      <c r="C63" s="396">
        <f>'5 Venituri si cheltuieli'!C39</f>
        <v>0</v>
      </c>
      <c r="D63" s="397">
        <f>'5 Venituri si cheltuieli'!D39</f>
        <v>0</v>
      </c>
      <c r="E63" s="397">
        <f>'5 Venituri si cheltuieli'!E39</f>
        <v>0</v>
      </c>
      <c r="F63" s="397">
        <f>'5 Venituri si cheltuieli'!F39</f>
        <v>0</v>
      </c>
      <c r="G63" s="397">
        <f>'5 Venituri si cheltuieli'!G39</f>
        <v>0</v>
      </c>
      <c r="H63" s="397">
        <f>'5 Venituri si cheltuieli'!H39</f>
        <v>0</v>
      </c>
      <c r="I63" s="397">
        <f>'5 Venituri si cheltuieli'!I39</f>
        <v>0</v>
      </c>
      <c r="J63" s="397">
        <f>'5 Venituri si cheltuieli'!J39</f>
        <v>0</v>
      </c>
      <c r="K63" s="397">
        <f>'5 Venituri si cheltuieli'!K39</f>
        <v>0</v>
      </c>
      <c r="L63" s="397">
        <f>'5 Venituri si cheltuieli'!L39</f>
        <v>0</v>
      </c>
      <c r="M63" s="397">
        <f>'5 Venituri si cheltuieli'!M39</f>
        <v>0</v>
      </c>
      <c r="N63" s="397">
        <f>'5 Venituri si cheltuieli'!N39</f>
        <v>0</v>
      </c>
      <c r="O63" s="397">
        <f>'5 Venituri si cheltuieli'!O39</f>
        <v>0</v>
      </c>
      <c r="P63" s="397">
        <f>'5 Venituri si cheltuieli'!P39</f>
        <v>0</v>
      </c>
      <c r="Q63" s="397">
        <f>'5 Venituri si cheltuieli'!Q39</f>
        <v>0</v>
      </c>
      <c r="R63" s="397">
        <f>'5 Venituri si cheltuieli'!R39</f>
        <v>0</v>
      </c>
      <c r="S63" s="397">
        <f>'5 Venituri si cheltuieli'!S39</f>
        <v>0</v>
      </c>
      <c r="T63" s="393">
        <f t="shared" si="33"/>
        <v>0</v>
      </c>
      <c r="U63" s="393">
        <f t="shared" si="34"/>
        <v>0</v>
      </c>
      <c r="V63" s="393">
        <f t="shared" si="35"/>
        <v>0</v>
      </c>
      <c r="W63" s="393">
        <f t="shared" si="36"/>
        <v>0</v>
      </c>
      <c r="X63" s="396">
        <f>'5 Venituri si cheltuieli'!X39</f>
        <v>0</v>
      </c>
      <c r="Y63" s="396">
        <f>'5 Venituri si cheltuieli'!Y39</f>
        <v>0</v>
      </c>
      <c r="Z63" s="396">
        <f>'5 Venituri si cheltuieli'!Z39</f>
        <v>0</v>
      </c>
      <c r="AA63" s="396">
        <f>'5 Venituri si cheltuieli'!AA39</f>
        <v>0</v>
      </c>
      <c r="AB63" s="396">
        <f>'5 Venituri si cheltuieli'!AB39</f>
        <v>0</v>
      </c>
      <c r="AC63" s="396">
        <f>'5 Venituri si cheltuieli'!AC39</f>
        <v>0</v>
      </c>
      <c r="AD63" s="396">
        <f>'5 Venituri si cheltuieli'!AD39</f>
        <v>0</v>
      </c>
      <c r="AE63" s="396">
        <f>'5 Venituri si cheltuieli'!AE39</f>
        <v>0</v>
      </c>
      <c r="AF63" s="396">
        <f>'5 Venituri si cheltuieli'!AF39</f>
        <v>0</v>
      </c>
      <c r="AG63" s="396">
        <f>'5 Venituri si cheltuieli'!AG39</f>
        <v>0</v>
      </c>
    </row>
    <row r="64" spans="1:33" x14ac:dyDescent="0.2">
      <c r="A64" s="413"/>
      <c r="B64" s="336" t="s">
        <v>484</v>
      </c>
      <c r="C64" s="395">
        <f>'5 Venituri si cheltuieli'!C40</f>
        <v>0</v>
      </c>
      <c r="D64" s="417">
        <f>'5 Venituri si cheltuieli'!D40</f>
        <v>0</v>
      </c>
      <c r="E64" s="417">
        <f>'5 Venituri si cheltuieli'!E40</f>
        <v>0</v>
      </c>
      <c r="F64" s="417">
        <f>'5 Venituri si cheltuieli'!F40</f>
        <v>0</v>
      </c>
      <c r="G64" s="417">
        <f>'5 Venituri si cheltuieli'!G40</f>
        <v>0</v>
      </c>
      <c r="H64" s="417">
        <f>'5 Venituri si cheltuieli'!H40</f>
        <v>0</v>
      </c>
      <c r="I64" s="417">
        <f>'5 Venituri si cheltuieli'!I40</f>
        <v>0</v>
      </c>
      <c r="J64" s="417">
        <f>'5 Venituri si cheltuieli'!J40</f>
        <v>0</v>
      </c>
      <c r="K64" s="417">
        <f>'5 Venituri si cheltuieli'!K40</f>
        <v>0</v>
      </c>
      <c r="L64" s="417">
        <f>'5 Venituri si cheltuieli'!L40</f>
        <v>0</v>
      </c>
      <c r="M64" s="417">
        <f>'5 Venituri si cheltuieli'!M40</f>
        <v>0</v>
      </c>
      <c r="N64" s="417">
        <f>'5 Venituri si cheltuieli'!N40</f>
        <v>0</v>
      </c>
      <c r="O64" s="417">
        <f>'5 Venituri si cheltuieli'!O40</f>
        <v>0</v>
      </c>
      <c r="P64" s="417">
        <f>'5 Venituri si cheltuieli'!P40</f>
        <v>0</v>
      </c>
      <c r="Q64" s="417">
        <f>'5 Venituri si cheltuieli'!Q40</f>
        <v>0</v>
      </c>
      <c r="R64" s="417">
        <f>'5 Venituri si cheltuieli'!R40</f>
        <v>0</v>
      </c>
      <c r="S64" s="417">
        <f>'5 Venituri si cheltuieli'!S40</f>
        <v>0</v>
      </c>
      <c r="T64" s="393">
        <f t="shared" si="33"/>
        <v>0</v>
      </c>
      <c r="U64" s="393">
        <f t="shared" si="34"/>
        <v>0</v>
      </c>
      <c r="V64" s="393">
        <f t="shared" si="35"/>
        <v>0</v>
      </c>
      <c r="W64" s="393">
        <f t="shared" si="36"/>
        <v>0</v>
      </c>
      <c r="X64" s="395">
        <f>'5 Venituri si cheltuieli'!X40</f>
        <v>0</v>
      </c>
      <c r="Y64" s="395">
        <f>'5 Venituri si cheltuieli'!Y40</f>
        <v>0</v>
      </c>
      <c r="Z64" s="395">
        <f>'5 Venituri si cheltuieli'!Z40</f>
        <v>0</v>
      </c>
      <c r="AA64" s="395">
        <f>'5 Venituri si cheltuieli'!AA40</f>
        <v>0</v>
      </c>
      <c r="AB64" s="395">
        <f>'5 Venituri si cheltuieli'!AB40</f>
        <v>0</v>
      </c>
      <c r="AC64" s="395">
        <f>'5 Venituri si cheltuieli'!AC40</f>
        <v>0</v>
      </c>
      <c r="AD64" s="395">
        <f>'5 Venituri si cheltuieli'!AD40</f>
        <v>0</v>
      </c>
      <c r="AE64" s="395">
        <f>'5 Venituri si cheltuieli'!AE40</f>
        <v>0</v>
      </c>
      <c r="AF64" s="395">
        <f>'5 Venituri si cheltuieli'!AF40</f>
        <v>0</v>
      </c>
      <c r="AG64" s="395">
        <f>'5 Venituri si cheltuieli'!AG40</f>
        <v>0</v>
      </c>
    </row>
    <row r="65" spans="1:33" x14ac:dyDescent="0.2">
      <c r="A65" s="413"/>
      <c r="B65" s="336" t="s">
        <v>485</v>
      </c>
      <c r="C65" s="395">
        <f>'5 Venituri si cheltuieli'!C41</f>
        <v>0</v>
      </c>
      <c r="D65" s="417">
        <f>'5 Venituri si cheltuieli'!D41</f>
        <v>0</v>
      </c>
      <c r="E65" s="417">
        <f>'5 Venituri si cheltuieli'!E41</f>
        <v>0</v>
      </c>
      <c r="F65" s="417">
        <f>'5 Venituri si cheltuieli'!F41</f>
        <v>0</v>
      </c>
      <c r="G65" s="417">
        <f>'5 Venituri si cheltuieli'!G41</f>
        <v>0</v>
      </c>
      <c r="H65" s="417">
        <f>'5 Venituri si cheltuieli'!H41</f>
        <v>0</v>
      </c>
      <c r="I65" s="417">
        <f>'5 Venituri si cheltuieli'!I41</f>
        <v>0</v>
      </c>
      <c r="J65" s="417">
        <f>'5 Venituri si cheltuieli'!J41</f>
        <v>0</v>
      </c>
      <c r="K65" s="417">
        <f>'5 Venituri si cheltuieli'!K41</f>
        <v>0</v>
      </c>
      <c r="L65" s="417">
        <f>'5 Venituri si cheltuieli'!L41</f>
        <v>0</v>
      </c>
      <c r="M65" s="417">
        <f>'5 Venituri si cheltuieli'!M41</f>
        <v>0</v>
      </c>
      <c r="N65" s="417">
        <f>'5 Venituri si cheltuieli'!N41</f>
        <v>0</v>
      </c>
      <c r="O65" s="417">
        <f>'5 Venituri si cheltuieli'!O41</f>
        <v>0</v>
      </c>
      <c r="P65" s="417">
        <f>'5 Venituri si cheltuieli'!P41</f>
        <v>0</v>
      </c>
      <c r="Q65" s="417">
        <f>'5 Venituri si cheltuieli'!Q41</f>
        <v>0</v>
      </c>
      <c r="R65" s="417">
        <f>'5 Venituri si cheltuieli'!R41</f>
        <v>0</v>
      </c>
      <c r="S65" s="417">
        <f>'5 Venituri si cheltuieli'!S41</f>
        <v>0</v>
      </c>
      <c r="T65" s="393">
        <f t="shared" si="33"/>
        <v>0</v>
      </c>
      <c r="U65" s="393">
        <f t="shared" si="34"/>
        <v>0</v>
      </c>
      <c r="V65" s="393">
        <f t="shared" si="35"/>
        <v>0</v>
      </c>
      <c r="W65" s="393">
        <f t="shared" si="36"/>
        <v>0</v>
      </c>
      <c r="X65" s="395">
        <f>'5 Venituri si cheltuieli'!X41</f>
        <v>0</v>
      </c>
      <c r="Y65" s="395">
        <f>'5 Venituri si cheltuieli'!Y41</f>
        <v>0</v>
      </c>
      <c r="Z65" s="395">
        <f>'5 Venituri si cheltuieli'!Z41</f>
        <v>0</v>
      </c>
      <c r="AA65" s="395">
        <f>'5 Venituri si cheltuieli'!AA41</f>
        <v>0</v>
      </c>
      <c r="AB65" s="395">
        <f>'5 Venituri si cheltuieli'!AB41</f>
        <v>0</v>
      </c>
      <c r="AC65" s="395">
        <f>'5 Venituri si cheltuieli'!AC41</f>
        <v>0</v>
      </c>
      <c r="AD65" s="395">
        <f>'5 Venituri si cheltuieli'!AD41</f>
        <v>0</v>
      </c>
      <c r="AE65" s="395">
        <f>'5 Venituri si cheltuieli'!AE41</f>
        <v>0</v>
      </c>
      <c r="AF65" s="395">
        <f>'5 Venituri si cheltuieli'!AF41</f>
        <v>0</v>
      </c>
      <c r="AG65" s="395">
        <f>'5 Venituri si cheltuieli'!AG41</f>
        <v>0</v>
      </c>
    </row>
    <row r="66" spans="1:33" x14ac:dyDescent="0.2">
      <c r="A66" s="413"/>
      <c r="B66" s="336" t="s">
        <v>486</v>
      </c>
      <c r="C66" s="395">
        <f>'5 Venituri si cheltuieli'!C42</f>
        <v>0</v>
      </c>
      <c r="D66" s="417">
        <f>'5 Venituri si cheltuieli'!D42</f>
        <v>0</v>
      </c>
      <c r="E66" s="417">
        <f>'5 Venituri si cheltuieli'!E42</f>
        <v>0</v>
      </c>
      <c r="F66" s="417">
        <f>'5 Venituri si cheltuieli'!F42</f>
        <v>0</v>
      </c>
      <c r="G66" s="417">
        <f>'5 Venituri si cheltuieli'!G42</f>
        <v>0</v>
      </c>
      <c r="H66" s="417">
        <f>'5 Venituri si cheltuieli'!H42</f>
        <v>0</v>
      </c>
      <c r="I66" s="417">
        <f>'5 Venituri si cheltuieli'!I42</f>
        <v>0</v>
      </c>
      <c r="J66" s="417">
        <f>'5 Venituri si cheltuieli'!J42</f>
        <v>0</v>
      </c>
      <c r="K66" s="417">
        <f>'5 Venituri si cheltuieli'!K42</f>
        <v>0</v>
      </c>
      <c r="L66" s="417">
        <f>'5 Venituri si cheltuieli'!L42</f>
        <v>0</v>
      </c>
      <c r="M66" s="417">
        <f>'5 Venituri si cheltuieli'!M42</f>
        <v>0</v>
      </c>
      <c r="N66" s="417">
        <f>'5 Venituri si cheltuieli'!N42</f>
        <v>0</v>
      </c>
      <c r="O66" s="417">
        <f>'5 Venituri si cheltuieli'!O42</f>
        <v>0</v>
      </c>
      <c r="P66" s="417">
        <f>'5 Venituri si cheltuieli'!P42</f>
        <v>0</v>
      </c>
      <c r="Q66" s="417">
        <f>'5 Venituri si cheltuieli'!Q42</f>
        <v>0</v>
      </c>
      <c r="R66" s="417">
        <f>'5 Venituri si cheltuieli'!R42</f>
        <v>0</v>
      </c>
      <c r="S66" s="417">
        <f>'5 Venituri si cheltuieli'!S42</f>
        <v>0</v>
      </c>
      <c r="T66" s="393">
        <f t="shared" si="33"/>
        <v>0</v>
      </c>
      <c r="U66" s="393">
        <f t="shared" si="34"/>
        <v>0</v>
      </c>
      <c r="V66" s="393">
        <f t="shared" si="35"/>
        <v>0</v>
      </c>
      <c r="W66" s="393">
        <f t="shared" si="36"/>
        <v>0</v>
      </c>
      <c r="X66" s="395">
        <f>'5 Venituri si cheltuieli'!X42</f>
        <v>0</v>
      </c>
      <c r="Y66" s="395">
        <f>'5 Venituri si cheltuieli'!Y42</f>
        <v>0</v>
      </c>
      <c r="Z66" s="395">
        <f>'5 Venituri si cheltuieli'!Z42</f>
        <v>0</v>
      </c>
      <c r="AA66" s="395">
        <f>'5 Venituri si cheltuieli'!AA42</f>
        <v>0</v>
      </c>
      <c r="AB66" s="395">
        <f>'5 Venituri si cheltuieli'!AB42</f>
        <v>0</v>
      </c>
      <c r="AC66" s="395">
        <f>'5 Venituri si cheltuieli'!AC42</f>
        <v>0</v>
      </c>
      <c r="AD66" s="395">
        <f>'5 Venituri si cheltuieli'!AD42</f>
        <v>0</v>
      </c>
      <c r="AE66" s="395">
        <f>'5 Venituri si cheltuieli'!AE42</f>
        <v>0</v>
      </c>
      <c r="AF66" s="395">
        <f>'5 Venituri si cheltuieli'!AF42</f>
        <v>0</v>
      </c>
      <c r="AG66" s="395">
        <f>'5 Venituri si cheltuieli'!AG42</f>
        <v>0</v>
      </c>
    </row>
    <row r="67" spans="1:33" x14ac:dyDescent="0.2">
      <c r="A67" s="413" t="s">
        <v>569</v>
      </c>
      <c r="B67" s="318" t="s">
        <v>507</v>
      </c>
      <c r="C67" s="396">
        <f>'5 Venituri si cheltuieli'!C43</f>
        <v>0</v>
      </c>
      <c r="D67" s="397">
        <f>'5 Venituri si cheltuieli'!D43</f>
        <v>0</v>
      </c>
      <c r="E67" s="397">
        <f>'5 Venituri si cheltuieli'!E43</f>
        <v>0</v>
      </c>
      <c r="F67" s="397">
        <f>'5 Venituri si cheltuieli'!F43</f>
        <v>0</v>
      </c>
      <c r="G67" s="397">
        <f>'5 Venituri si cheltuieli'!G43</f>
        <v>0</v>
      </c>
      <c r="H67" s="397">
        <f>'5 Venituri si cheltuieli'!H43</f>
        <v>0</v>
      </c>
      <c r="I67" s="397">
        <f>'5 Venituri si cheltuieli'!I43</f>
        <v>0</v>
      </c>
      <c r="J67" s="397">
        <f>'5 Venituri si cheltuieli'!J43</f>
        <v>0</v>
      </c>
      <c r="K67" s="397">
        <f>'5 Venituri si cheltuieli'!K43</f>
        <v>0</v>
      </c>
      <c r="L67" s="397">
        <f>'5 Venituri si cheltuieli'!L43</f>
        <v>0</v>
      </c>
      <c r="M67" s="397">
        <f>'5 Venituri si cheltuieli'!M43</f>
        <v>0</v>
      </c>
      <c r="N67" s="397">
        <f>'5 Venituri si cheltuieli'!N43</f>
        <v>0</v>
      </c>
      <c r="O67" s="397">
        <f>'5 Venituri si cheltuieli'!O43</f>
        <v>0</v>
      </c>
      <c r="P67" s="397">
        <f>'5 Venituri si cheltuieli'!P43</f>
        <v>0</v>
      </c>
      <c r="Q67" s="397">
        <f>'5 Venituri si cheltuieli'!Q43</f>
        <v>0</v>
      </c>
      <c r="R67" s="397">
        <f>'5 Venituri si cheltuieli'!R43</f>
        <v>0</v>
      </c>
      <c r="S67" s="397">
        <f>'5 Venituri si cheltuieli'!S43</f>
        <v>0</v>
      </c>
      <c r="T67" s="393">
        <f t="shared" si="33"/>
        <v>0</v>
      </c>
      <c r="U67" s="393">
        <f t="shared" si="34"/>
        <v>0</v>
      </c>
      <c r="V67" s="393">
        <f t="shared" si="35"/>
        <v>0</v>
      </c>
      <c r="W67" s="393">
        <f t="shared" si="36"/>
        <v>0</v>
      </c>
      <c r="X67" s="396">
        <f>'5 Venituri si cheltuieli'!X43</f>
        <v>0</v>
      </c>
      <c r="Y67" s="396">
        <f>'5 Venituri si cheltuieli'!Y43</f>
        <v>0</v>
      </c>
      <c r="Z67" s="396">
        <f>'5 Venituri si cheltuieli'!Z43</f>
        <v>0</v>
      </c>
      <c r="AA67" s="396">
        <f>'5 Venituri si cheltuieli'!AA43</f>
        <v>0</v>
      </c>
      <c r="AB67" s="396">
        <f>'5 Venituri si cheltuieli'!AB43</f>
        <v>0</v>
      </c>
      <c r="AC67" s="396">
        <f>'5 Venituri si cheltuieli'!AC43</f>
        <v>0</v>
      </c>
      <c r="AD67" s="396">
        <f>'5 Venituri si cheltuieli'!AD43</f>
        <v>0</v>
      </c>
      <c r="AE67" s="396">
        <f>'5 Venituri si cheltuieli'!AE43</f>
        <v>0</v>
      </c>
      <c r="AF67" s="396">
        <f>'5 Venituri si cheltuieli'!AF43</f>
        <v>0</v>
      </c>
      <c r="AG67" s="396">
        <f>'5 Venituri si cheltuieli'!AG43</f>
        <v>0</v>
      </c>
    </row>
    <row r="68" spans="1:33" x14ac:dyDescent="0.2">
      <c r="A68" s="413"/>
      <c r="B68" s="411" t="s">
        <v>489</v>
      </c>
      <c r="C68" s="396">
        <f>'5 Venituri si cheltuieli'!C45</f>
        <v>0</v>
      </c>
      <c r="D68" s="397">
        <f>'5 Venituri si cheltuieli'!D45</f>
        <v>0</v>
      </c>
      <c r="E68" s="397">
        <f>'5 Venituri si cheltuieli'!E45</f>
        <v>0</v>
      </c>
      <c r="F68" s="397">
        <f>'5 Venituri si cheltuieli'!F45</f>
        <v>0</v>
      </c>
      <c r="G68" s="397">
        <f>'5 Venituri si cheltuieli'!G45</f>
        <v>0</v>
      </c>
      <c r="H68" s="397">
        <f>'5 Venituri si cheltuieli'!H45</f>
        <v>0</v>
      </c>
      <c r="I68" s="397">
        <f>'5 Venituri si cheltuieli'!I45</f>
        <v>0</v>
      </c>
      <c r="J68" s="397">
        <f>'5 Venituri si cheltuieli'!J45</f>
        <v>0</v>
      </c>
      <c r="K68" s="397">
        <f>'5 Venituri si cheltuieli'!K45</f>
        <v>0</v>
      </c>
      <c r="L68" s="397">
        <f>'5 Venituri si cheltuieli'!L45</f>
        <v>0</v>
      </c>
      <c r="M68" s="397">
        <f>'5 Venituri si cheltuieli'!M45</f>
        <v>0</v>
      </c>
      <c r="N68" s="397">
        <f>'5 Venituri si cheltuieli'!N45</f>
        <v>0</v>
      </c>
      <c r="O68" s="397">
        <f>'5 Venituri si cheltuieli'!O45</f>
        <v>0</v>
      </c>
      <c r="P68" s="397">
        <f>'5 Venituri si cheltuieli'!P45</f>
        <v>0</v>
      </c>
      <c r="Q68" s="397">
        <f>'5 Venituri si cheltuieli'!Q45</f>
        <v>0</v>
      </c>
      <c r="R68" s="397">
        <f>'5 Venituri si cheltuieli'!R45</f>
        <v>0</v>
      </c>
      <c r="S68" s="397">
        <f>'5 Venituri si cheltuieli'!S45</f>
        <v>0</v>
      </c>
      <c r="T68" s="393">
        <f t="shared" si="33"/>
        <v>0</v>
      </c>
      <c r="U68" s="393">
        <f t="shared" si="34"/>
        <v>0</v>
      </c>
      <c r="V68" s="393">
        <f t="shared" si="35"/>
        <v>0</v>
      </c>
      <c r="W68" s="393">
        <f t="shared" si="36"/>
        <v>0</v>
      </c>
      <c r="X68" s="396">
        <f>'5 Venituri si cheltuieli'!X45</f>
        <v>0</v>
      </c>
      <c r="Y68" s="396">
        <f>'5 Venituri si cheltuieli'!Y45</f>
        <v>0</v>
      </c>
      <c r="Z68" s="396">
        <f>'5 Venituri si cheltuieli'!Z45</f>
        <v>0</v>
      </c>
      <c r="AA68" s="396">
        <f>'5 Venituri si cheltuieli'!AA45</f>
        <v>0</v>
      </c>
      <c r="AB68" s="396">
        <f>'5 Venituri si cheltuieli'!AB45</f>
        <v>0</v>
      </c>
      <c r="AC68" s="396">
        <f>'5 Venituri si cheltuieli'!AC45</f>
        <v>0</v>
      </c>
      <c r="AD68" s="396">
        <f>'5 Venituri si cheltuieli'!AD45</f>
        <v>0</v>
      </c>
      <c r="AE68" s="396">
        <f>'5 Venituri si cheltuieli'!AE45</f>
        <v>0</v>
      </c>
      <c r="AF68" s="396">
        <f>'5 Venituri si cheltuieli'!AF45</f>
        <v>0</v>
      </c>
      <c r="AG68" s="396">
        <f>'5 Venituri si cheltuieli'!AG45</f>
        <v>0</v>
      </c>
    </row>
    <row r="69" spans="1:33" x14ac:dyDescent="0.2">
      <c r="A69" s="934" t="s">
        <v>570</v>
      </c>
      <c r="B69" s="934"/>
      <c r="C69" s="396">
        <f t="shared" ref="C69:S69" si="38">C54+C62+C68</f>
        <v>0</v>
      </c>
      <c r="D69" s="397">
        <f t="shared" si="38"/>
        <v>0</v>
      </c>
      <c r="E69" s="397">
        <f t="shared" si="38"/>
        <v>0</v>
      </c>
      <c r="F69" s="397">
        <f t="shared" si="38"/>
        <v>0</v>
      </c>
      <c r="G69" s="397">
        <f t="shared" si="38"/>
        <v>0</v>
      </c>
      <c r="H69" s="397">
        <f t="shared" si="38"/>
        <v>0</v>
      </c>
      <c r="I69" s="397">
        <f t="shared" si="38"/>
        <v>0</v>
      </c>
      <c r="J69" s="397">
        <f t="shared" si="38"/>
        <v>0</v>
      </c>
      <c r="K69" s="397">
        <f t="shared" si="38"/>
        <v>0</v>
      </c>
      <c r="L69" s="397">
        <f t="shared" si="38"/>
        <v>0</v>
      </c>
      <c r="M69" s="397">
        <f t="shared" si="38"/>
        <v>0</v>
      </c>
      <c r="N69" s="397">
        <f t="shared" si="38"/>
        <v>0</v>
      </c>
      <c r="O69" s="397">
        <f t="shared" si="38"/>
        <v>0</v>
      </c>
      <c r="P69" s="397">
        <f t="shared" si="38"/>
        <v>0</v>
      </c>
      <c r="Q69" s="397">
        <f t="shared" si="38"/>
        <v>0</v>
      </c>
      <c r="R69" s="397">
        <f t="shared" si="38"/>
        <v>0</v>
      </c>
      <c r="S69" s="397">
        <f t="shared" si="38"/>
        <v>0</v>
      </c>
      <c r="T69" s="393">
        <f t="shared" si="33"/>
        <v>0</v>
      </c>
      <c r="U69" s="393">
        <f t="shared" si="34"/>
        <v>0</v>
      </c>
      <c r="V69" s="393">
        <f t="shared" si="35"/>
        <v>0</v>
      </c>
      <c r="W69" s="393">
        <f t="shared" si="36"/>
        <v>0</v>
      </c>
      <c r="X69" s="396">
        <f t="shared" ref="X69:AG69" si="39">X54+X62+X68</f>
        <v>0</v>
      </c>
      <c r="Y69" s="396">
        <f t="shared" si="39"/>
        <v>0</v>
      </c>
      <c r="Z69" s="396">
        <f t="shared" si="39"/>
        <v>0</v>
      </c>
      <c r="AA69" s="396">
        <f t="shared" si="39"/>
        <v>0</v>
      </c>
      <c r="AB69" s="396">
        <f t="shared" si="39"/>
        <v>0</v>
      </c>
      <c r="AC69" s="396">
        <f t="shared" si="39"/>
        <v>0</v>
      </c>
      <c r="AD69" s="396">
        <f t="shared" si="39"/>
        <v>0</v>
      </c>
      <c r="AE69" s="396">
        <f t="shared" si="39"/>
        <v>0</v>
      </c>
      <c r="AF69" s="396">
        <f t="shared" si="39"/>
        <v>0</v>
      </c>
      <c r="AG69" s="396">
        <f t="shared" si="39"/>
        <v>0</v>
      </c>
    </row>
    <row r="70" spans="1:33" x14ac:dyDescent="0.2">
      <c r="A70" s="937" t="s">
        <v>571</v>
      </c>
      <c r="B70" s="937"/>
      <c r="C70" s="396">
        <f t="shared" ref="C70:S70" si="40">C52-C69</f>
        <v>0</v>
      </c>
      <c r="D70" s="397">
        <f t="shared" si="40"/>
        <v>0</v>
      </c>
      <c r="E70" s="397">
        <f t="shared" si="40"/>
        <v>0</v>
      </c>
      <c r="F70" s="397">
        <f t="shared" si="40"/>
        <v>0</v>
      </c>
      <c r="G70" s="397">
        <f t="shared" si="40"/>
        <v>0</v>
      </c>
      <c r="H70" s="397">
        <f t="shared" si="40"/>
        <v>0</v>
      </c>
      <c r="I70" s="397">
        <f t="shared" si="40"/>
        <v>0</v>
      </c>
      <c r="J70" s="397">
        <f t="shared" si="40"/>
        <v>0</v>
      </c>
      <c r="K70" s="397">
        <f t="shared" si="40"/>
        <v>0</v>
      </c>
      <c r="L70" s="397">
        <f t="shared" si="40"/>
        <v>0</v>
      </c>
      <c r="M70" s="397">
        <f t="shared" si="40"/>
        <v>0</v>
      </c>
      <c r="N70" s="397">
        <f t="shared" si="40"/>
        <v>0</v>
      </c>
      <c r="O70" s="397">
        <f t="shared" si="40"/>
        <v>0</v>
      </c>
      <c r="P70" s="397">
        <f t="shared" si="40"/>
        <v>0</v>
      </c>
      <c r="Q70" s="397">
        <f t="shared" si="40"/>
        <v>0</v>
      </c>
      <c r="R70" s="397">
        <f t="shared" si="40"/>
        <v>0</v>
      </c>
      <c r="S70" s="397">
        <f t="shared" si="40"/>
        <v>0</v>
      </c>
      <c r="T70" s="393">
        <f t="shared" si="33"/>
        <v>0</v>
      </c>
      <c r="U70" s="393">
        <f t="shared" si="34"/>
        <v>0</v>
      </c>
      <c r="V70" s="393">
        <f t="shared" si="35"/>
        <v>0</v>
      </c>
      <c r="W70" s="393">
        <f t="shared" si="36"/>
        <v>0</v>
      </c>
      <c r="X70" s="396">
        <f t="shared" ref="X70:AG70" si="41">X52-X69</f>
        <v>0</v>
      </c>
      <c r="Y70" s="396">
        <f t="shared" si="41"/>
        <v>0</v>
      </c>
      <c r="Z70" s="396">
        <f t="shared" si="41"/>
        <v>0</v>
      </c>
      <c r="AA70" s="396">
        <f t="shared" si="41"/>
        <v>0</v>
      </c>
      <c r="AB70" s="396">
        <f t="shared" si="41"/>
        <v>0</v>
      </c>
      <c r="AC70" s="396">
        <f t="shared" si="41"/>
        <v>0</v>
      </c>
      <c r="AD70" s="396">
        <f t="shared" si="41"/>
        <v>0</v>
      </c>
      <c r="AE70" s="396">
        <f t="shared" si="41"/>
        <v>0</v>
      </c>
      <c r="AF70" s="396">
        <f t="shared" si="41"/>
        <v>0</v>
      </c>
      <c r="AG70" s="396">
        <f t="shared" si="41"/>
        <v>0</v>
      </c>
    </row>
    <row r="71" spans="1:33" x14ac:dyDescent="0.2">
      <c r="A71" s="934" t="s">
        <v>572</v>
      </c>
      <c r="B71" s="934"/>
      <c r="C71" s="396">
        <f t="shared" ref="C71:S71" si="42">C33+C70</f>
        <v>0</v>
      </c>
      <c r="D71" s="397">
        <f t="shared" si="42"/>
        <v>0</v>
      </c>
      <c r="E71" s="397">
        <f t="shared" si="42"/>
        <v>0</v>
      </c>
      <c r="F71" s="397">
        <f t="shared" si="42"/>
        <v>0</v>
      </c>
      <c r="G71" s="397">
        <f t="shared" si="42"/>
        <v>0</v>
      </c>
      <c r="H71" s="397">
        <f t="shared" si="42"/>
        <v>0</v>
      </c>
      <c r="I71" s="397">
        <f t="shared" si="42"/>
        <v>0</v>
      </c>
      <c r="J71" s="397">
        <f t="shared" si="42"/>
        <v>0</v>
      </c>
      <c r="K71" s="397">
        <f t="shared" si="42"/>
        <v>0</v>
      </c>
      <c r="L71" s="397">
        <f t="shared" si="42"/>
        <v>0</v>
      </c>
      <c r="M71" s="397">
        <f t="shared" si="42"/>
        <v>0</v>
      </c>
      <c r="N71" s="397">
        <f t="shared" si="42"/>
        <v>0</v>
      </c>
      <c r="O71" s="397">
        <f t="shared" si="42"/>
        <v>0</v>
      </c>
      <c r="P71" s="397">
        <f t="shared" si="42"/>
        <v>0</v>
      </c>
      <c r="Q71" s="397">
        <f t="shared" si="42"/>
        <v>0</v>
      </c>
      <c r="R71" s="397">
        <f t="shared" si="42"/>
        <v>0</v>
      </c>
      <c r="S71" s="397">
        <f t="shared" si="42"/>
        <v>0</v>
      </c>
      <c r="T71" s="393">
        <f t="shared" si="33"/>
        <v>0</v>
      </c>
      <c r="U71" s="393">
        <f t="shared" si="34"/>
        <v>0</v>
      </c>
      <c r="V71" s="393">
        <f t="shared" si="35"/>
        <v>0</v>
      </c>
      <c r="W71" s="393">
        <f t="shared" si="36"/>
        <v>0</v>
      </c>
      <c r="X71" s="396">
        <f t="shared" ref="X71:AG71" si="43">X33+X70</f>
        <v>0</v>
      </c>
      <c r="Y71" s="396">
        <f t="shared" si="43"/>
        <v>0</v>
      </c>
      <c r="Z71" s="396">
        <f t="shared" si="43"/>
        <v>0</v>
      </c>
      <c r="AA71" s="396">
        <f t="shared" si="43"/>
        <v>0</v>
      </c>
      <c r="AB71" s="396">
        <f t="shared" si="43"/>
        <v>0</v>
      </c>
      <c r="AC71" s="396">
        <f t="shared" si="43"/>
        <v>0</v>
      </c>
      <c r="AD71" s="396">
        <f t="shared" si="43"/>
        <v>0</v>
      </c>
      <c r="AE71" s="396">
        <f t="shared" si="43"/>
        <v>0</v>
      </c>
      <c r="AF71" s="396">
        <f t="shared" si="43"/>
        <v>0</v>
      </c>
      <c r="AG71" s="396">
        <f t="shared" si="43"/>
        <v>0</v>
      </c>
    </row>
    <row r="72" spans="1:33" x14ac:dyDescent="0.2">
      <c r="A72" s="394" t="s">
        <v>573</v>
      </c>
      <c r="B72" s="399" t="s">
        <v>574</v>
      </c>
      <c r="C72" s="391"/>
      <c r="D72" s="392"/>
      <c r="E72" s="392"/>
      <c r="F72" s="392"/>
      <c r="G72" s="392"/>
      <c r="H72" s="392"/>
      <c r="I72" s="392"/>
      <c r="J72" s="392"/>
      <c r="K72" s="392"/>
      <c r="L72" s="392"/>
      <c r="M72" s="392"/>
      <c r="N72" s="392"/>
      <c r="O72" s="392"/>
      <c r="P72" s="392"/>
      <c r="Q72" s="392"/>
      <c r="R72" s="392"/>
      <c r="S72" s="418"/>
      <c r="T72" s="393">
        <f t="shared" si="33"/>
        <v>0</v>
      </c>
      <c r="U72" s="393">
        <f t="shared" si="34"/>
        <v>0</v>
      </c>
      <c r="V72" s="393">
        <f t="shared" si="35"/>
        <v>0</v>
      </c>
      <c r="W72" s="393">
        <f t="shared" si="36"/>
        <v>0</v>
      </c>
      <c r="X72" s="419"/>
      <c r="Y72" s="419"/>
      <c r="Z72" s="419"/>
      <c r="AA72" s="419"/>
      <c r="AB72" s="419"/>
      <c r="AC72" s="419"/>
      <c r="AD72" s="419"/>
      <c r="AE72" s="419"/>
      <c r="AF72" s="419"/>
      <c r="AG72" s="419"/>
    </row>
    <row r="73" spans="1:33" x14ac:dyDescent="0.2">
      <c r="A73" s="394" t="s">
        <v>575</v>
      </c>
      <c r="B73" s="399" t="s">
        <v>576</v>
      </c>
      <c r="C73" s="391"/>
      <c r="D73" s="392"/>
      <c r="E73" s="392"/>
      <c r="F73" s="392"/>
      <c r="G73" s="392"/>
      <c r="H73" s="392"/>
      <c r="I73" s="392"/>
      <c r="J73" s="392"/>
      <c r="K73" s="392"/>
      <c r="L73" s="392"/>
      <c r="M73" s="392"/>
      <c r="N73" s="392"/>
      <c r="O73" s="392"/>
      <c r="P73" s="392"/>
      <c r="Q73" s="392"/>
      <c r="R73" s="392"/>
      <c r="S73" s="392"/>
      <c r="T73" s="393">
        <f t="shared" si="33"/>
        <v>0</v>
      </c>
      <c r="U73" s="393">
        <f t="shared" si="34"/>
        <v>0</v>
      </c>
      <c r="V73" s="393">
        <f t="shared" si="35"/>
        <v>0</v>
      </c>
      <c r="W73" s="393">
        <f t="shared" si="36"/>
        <v>0</v>
      </c>
      <c r="X73" s="391"/>
      <c r="Y73" s="391"/>
      <c r="Z73" s="391"/>
      <c r="AA73" s="391"/>
      <c r="AB73" s="391"/>
      <c r="AC73" s="391"/>
      <c r="AD73" s="391"/>
      <c r="AE73" s="391"/>
      <c r="AF73" s="391"/>
      <c r="AG73" s="391"/>
    </row>
    <row r="74" spans="1:33" x14ac:dyDescent="0.2">
      <c r="A74" s="394" t="s">
        <v>577</v>
      </c>
      <c r="B74" s="399" t="s">
        <v>512</v>
      </c>
      <c r="C74" s="395">
        <f>'c Cont PP previzionat'!C33</f>
        <v>0</v>
      </c>
      <c r="D74" s="417">
        <f>'c Cont PP previzionat'!D33</f>
        <v>0</v>
      </c>
      <c r="E74" s="417">
        <f>'c Cont PP previzionat'!E33</f>
        <v>0</v>
      </c>
      <c r="F74" s="417">
        <f>'c Cont PP previzionat'!F33</f>
        <v>0</v>
      </c>
      <c r="G74" s="417">
        <f>'c Cont PP previzionat'!G33</f>
        <v>0</v>
      </c>
      <c r="H74" s="417">
        <f>'c Cont PP previzionat'!H33</f>
        <v>0</v>
      </c>
      <c r="I74" s="417">
        <f>'c Cont PP previzionat'!I33</f>
        <v>0</v>
      </c>
      <c r="J74" s="417">
        <f>'c Cont PP previzionat'!J33</f>
        <v>0</v>
      </c>
      <c r="K74" s="417">
        <f>'c Cont PP previzionat'!K33</f>
        <v>0</v>
      </c>
      <c r="L74" s="417">
        <f>'c Cont PP previzionat'!L33</f>
        <v>0</v>
      </c>
      <c r="M74" s="417">
        <f>'c Cont PP previzionat'!M33</f>
        <v>0</v>
      </c>
      <c r="N74" s="417">
        <f>'c Cont PP previzionat'!N33</f>
        <v>0</v>
      </c>
      <c r="O74" s="417">
        <f>'c Cont PP previzionat'!O33</f>
        <v>0</v>
      </c>
      <c r="P74" s="417">
        <f>'c Cont PP previzionat'!P33</f>
        <v>0</v>
      </c>
      <c r="Q74" s="417">
        <f>'c Cont PP previzionat'!Q33</f>
        <v>0</v>
      </c>
      <c r="R74" s="417">
        <f>'c Cont PP previzionat'!R33</f>
        <v>0</v>
      </c>
      <c r="S74" s="417">
        <f>'c Cont PP previzionat'!S33</f>
        <v>0</v>
      </c>
      <c r="T74" s="393">
        <f t="shared" si="33"/>
        <v>0</v>
      </c>
      <c r="U74" s="393">
        <f t="shared" si="34"/>
        <v>0</v>
      </c>
      <c r="V74" s="393">
        <f t="shared" si="35"/>
        <v>0</v>
      </c>
      <c r="W74" s="393">
        <f t="shared" si="36"/>
        <v>0</v>
      </c>
      <c r="X74" s="395">
        <f>'c Cont PP previzionat'!X33</f>
        <v>0</v>
      </c>
      <c r="Y74" s="395">
        <f>'c Cont PP previzionat'!Y33</f>
        <v>0</v>
      </c>
      <c r="Z74" s="395">
        <f>'c Cont PP previzionat'!Z33</f>
        <v>0</v>
      </c>
      <c r="AA74" s="395">
        <f>'c Cont PP previzionat'!AA33</f>
        <v>0</v>
      </c>
      <c r="AB74" s="395">
        <f>'c Cont PP previzionat'!AB33</f>
        <v>0</v>
      </c>
      <c r="AC74" s="395">
        <f>'c Cont PP previzionat'!AC33</f>
        <v>0</v>
      </c>
      <c r="AD74" s="395">
        <f>'c Cont PP previzionat'!AD33</f>
        <v>0</v>
      </c>
      <c r="AE74" s="395">
        <f>'c Cont PP previzionat'!AE33</f>
        <v>0</v>
      </c>
      <c r="AF74" s="395">
        <f>'c Cont PP previzionat'!AF33</f>
        <v>0</v>
      </c>
      <c r="AG74" s="395">
        <f>'c Cont PP previzionat'!AG33</f>
        <v>0</v>
      </c>
    </row>
    <row r="75" spans="1:33" x14ac:dyDescent="0.2">
      <c r="A75" s="934" t="s">
        <v>578</v>
      </c>
      <c r="B75" s="934"/>
      <c r="C75" s="396">
        <f>C72-C73+C74</f>
        <v>0</v>
      </c>
      <c r="D75" s="397">
        <f t="shared" ref="D75:AG75" si="44">D72-D73+D74</f>
        <v>0</v>
      </c>
      <c r="E75" s="397">
        <f t="shared" si="44"/>
        <v>0</v>
      </c>
      <c r="F75" s="397">
        <f t="shared" si="44"/>
        <v>0</v>
      </c>
      <c r="G75" s="397">
        <f t="shared" si="44"/>
        <v>0</v>
      </c>
      <c r="H75" s="397">
        <f t="shared" si="44"/>
        <v>0</v>
      </c>
      <c r="I75" s="397">
        <f t="shared" si="44"/>
        <v>0</v>
      </c>
      <c r="J75" s="397">
        <f t="shared" si="44"/>
        <v>0</v>
      </c>
      <c r="K75" s="397">
        <f t="shared" si="44"/>
        <v>0</v>
      </c>
      <c r="L75" s="397">
        <f t="shared" si="44"/>
        <v>0</v>
      </c>
      <c r="M75" s="397">
        <f t="shared" si="44"/>
        <v>0</v>
      </c>
      <c r="N75" s="397">
        <f t="shared" si="44"/>
        <v>0</v>
      </c>
      <c r="O75" s="397">
        <f t="shared" si="44"/>
        <v>0</v>
      </c>
      <c r="P75" s="397">
        <f t="shared" si="44"/>
        <v>0</v>
      </c>
      <c r="Q75" s="397">
        <f t="shared" si="44"/>
        <v>0</v>
      </c>
      <c r="R75" s="397">
        <f t="shared" si="44"/>
        <v>0</v>
      </c>
      <c r="S75" s="397">
        <f t="shared" si="44"/>
        <v>0</v>
      </c>
      <c r="T75" s="393">
        <f t="shared" si="33"/>
        <v>0</v>
      </c>
      <c r="U75" s="393">
        <f t="shared" si="34"/>
        <v>0</v>
      </c>
      <c r="V75" s="393">
        <f t="shared" si="35"/>
        <v>0</v>
      </c>
      <c r="W75" s="393">
        <f t="shared" si="36"/>
        <v>0</v>
      </c>
      <c r="X75" s="396">
        <f t="shared" si="44"/>
        <v>0</v>
      </c>
      <c r="Y75" s="396">
        <f t="shared" si="44"/>
        <v>0</v>
      </c>
      <c r="Z75" s="396">
        <f t="shared" si="44"/>
        <v>0</v>
      </c>
      <c r="AA75" s="396">
        <f t="shared" si="44"/>
        <v>0</v>
      </c>
      <c r="AB75" s="396">
        <f t="shared" si="44"/>
        <v>0</v>
      </c>
      <c r="AC75" s="396">
        <f t="shared" si="44"/>
        <v>0</v>
      </c>
      <c r="AD75" s="396">
        <f t="shared" si="44"/>
        <v>0</v>
      </c>
      <c r="AE75" s="396">
        <f t="shared" si="44"/>
        <v>0</v>
      </c>
      <c r="AF75" s="396">
        <f t="shared" si="44"/>
        <v>0</v>
      </c>
      <c r="AG75" s="396">
        <f t="shared" si="44"/>
        <v>0</v>
      </c>
    </row>
    <row r="76" spans="1:33" ht="15" customHeight="1" x14ac:dyDescent="0.2">
      <c r="A76" s="937" t="s">
        <v>544</v>
      </c>
      <c r="B76" s="937"/>
      <c r="C76" s="396">
        <f t="shared" ref="C76:S76" si="45">C33</f>
        <v>0</v>
      </c>
      <c r="D76" s="397">
        <f t="shared" si="45"/>
        <v>0</v>
      </c>
      <c r="E76" s="397">
        <f t="shared" si="45"/>
        <v>0</v>
      </c>
      <c r="F76" s="397">
        <f t="shared" si="45"/>
        <v>0</v>
      </c>
      <c r="G76" s="397">
        <f t="shared" si="45"/>
        <v>0</v>
      </c>
      <c r="H76" s="397">
        <f t="shared" si="45"/>
        <v>0</v>
      </c>
      <c r="I76" s="397">
        <f t="shared" si="45"/>
        <v>0</v>
      </c>
      <c r="J76" s="397">
        <f t="shared" si="45"/>
        <v>0</v>
      </c>
      <c r="K76" s="397">
        <f t="shared" si="45"/>
        <v>0</v>
      </c>
      <c r="L76" s="397">
        <f t="shared" si="45"/>
        <v>0</v>
      </c>
      <c r="M76" s="397">
        <f t="shared" si="45"/>
        <v>0</v>
      </c>
      <c r="N76" s="397">
        <f t="shared" si="45"/>
        <v>0</v>
      </c>
      <c r="O76" s="397">
        <f t="shared" si="45"/>
        <v>0</v>
      </c>
      <c r="P76" s="397">
        <f t="shared" si="45"/>
        <v>0</v>
      </c>
      <c r="Q76" s="397">
        <f t="shared" si="45"/>
        <v>0</v>
      </c>
      <c r="R76" s="397">
        <f t="shared" si="45"/>
        <v>0</v>
      </c>
      <c r="S76" s="397">
        <f t="shared" si="45"/>
        <v>0</v>
      </c>
      <c r="T76" s="393">
        <f t="shared" si="33"/>
        <v>0</v>
      </c>
      <c r="U76" s="393">
        <f t="shared" si="34"/>
        <v>0</v>
      </c>
      <c r="V76" s="393">
        <f t="shared" si="35"/>
        <v>0</v>
      </c>
      <c r="W76" s="393">
        <f t="shared" si="36"/>
        <v>0</v>
      </c>
      <c r="X76" s="396">
        <f t="shared" ref="X76:AG76" si="46">X33</f>
        <v>0</v>
      </c>
      <c r="Y76" s="396">
        <f t="shared" si="46"/>
        <v>0</v>
      </c>
      <c r="Z76" s="396">
        <f t="shared" si="46"/>
        <v>0</v>
      </c>
      <c r="AA76" s="396">
        <f t="shared" si="46"/>
        <v>0</v>
      </c>
      <c r="AB76" s="396">
        <f t="shared" si="46"/>
        <v>0</v>
      </c>
      <c r="AC76" s="396">
        <f t="shared" si="46"/>
        <v>0</v>
      </c>
      <c r="AD76" s="396">
        <f t="shared" si="46"/>
        <v>0</v>
      </c>
      <c r="AE76" s="396">
        <f t="shared" si="46"/>
        <v>0</v>
      </c>
      <c r="AF76" s="396">
        <f t="shared" si="46"/>
        <v>0</v>
      </c>
      <c r="AG76" s="396">
        <f t="shared" si="46"/>
        <v>0</v>
      </c>
    </row>
    <row r="77" spans="1:33" x14ac:dyDescent="0.2">
      <c r="A77" s="934" t="s">
        <v>579</v>
      </c>
      <c r="B77" s="934"/>
      <c r="C77" s="396">
        <f t="shared" ref="C77:S77" si="47">C70-C75</f>
        <v>0</v>
      </c>
      <c r="D77" s="397">
        <f t="shared" si="47"/>
        <v>0</v>
      </c>
      <c r="E77" s="397">
        <f t="shared" si="47"/>
        <v>0</v>
      </c>
      <c r="F77" s="397">
        <f t="shared" si="47"/>
        <v>0</v>
      </c>
      <c r="G77" s="397">
        <f t="shared" si="47"/>
        <v>0</v>
      </c>
      <c r="H77" s="397">
        <f t="shared" si="47"/>
        <v>0</v>
      </c>
      <c r="I77" s="397">
        <f t="shared" si="47"/>
        <v>0</v>
      </c>
      <c r="J77" s="397">
        <f t="shared" si="47"/>
        <v>0</v>
      </c>
      <c r="K77" s="397">
        <f t="shared" si="47"/>
        <v>0</v>
      </c>
      <c r="L77" s="397">
        <f t="shared" si="47"/>
        <v>0</v>
      </c>
      <c r="M77" s="397">
        <f t="shared" si="47"/>
        <v>0</v>
      </c>
      <c r="N77" s="397">
        <f t="shared" si="47"/>
        <v>0</v>
      </c>
      <c r="O77" s="397">
        <f t="shared" si="47"/>
        <v>0</v>
      </c>
      <c r="P77" s="397">
        <f t="shared" si="47"/>
        <v>0</v>
      </c>
      <c r="Q77" s="397">
        <f t="shared" si="47"/>
        <v>0</v>
      </c>
      <c r="R77" s="397">
        <f t="shared" si="47"/>
        <v>0</v>
      </c>
      <c r="S77" s="397">
        <f t="shared" si="47"/>
        <v>0</v>
      </c>
      <c r="T77" s="393">
        <f t="shared" si="33"/>
        <v>0</v>
      </c>
      <c r="U77" s="393">
        <f t="shared" si="34"/>
        <v>0</v>
      </c>
      <c r="V77" s="393">
        <f t="shared" si="35"/>
        <v>0</v>
      </c>
      <c r="W77" s="393">
        <f t="shared" si="36"/>
        <v>0</v>
      </c>
      <c r="X77" s="396">
        <f t="shared" ref="X77:AG77" si="48">X70-X75</f>
        <v>0</v>
      </c>
      <c r="Y77" s="396">
        <f t="shared" si="48"/>
        <v>0</v>
      </c>
      <c r="Z77" s="396">
        <f t="shared" si="48"/>
        <v>0</v>
      </c>
      <c r="AA77" s="396">
        <f t="shared" si="48"/>
        <v>0</v>
      </c>
      <c r="AB77" s="396">
        <f t="shared" si="48"/>
        <v>0</v>
      </c>
      <c r="AC77" s="396">
        <f t="shared" si="48"/>
        <v>0</v>
      </c>
      <c r="AD77" s="396">
        <f t="shared" si="48"/>
        <v>0</v>
      </c>
      <c r="AE77" s="396">
        <f t="shared" si="48"/>
        <v>0</v>
      </c>
      <c r="AF77" s="396">
        <f t="shared" si="48"/>
        <v>0</v>
      </c>
      <c r="AG77" s="396">
        <f t="shared" si="48"/>
        <v>0</v>
      </c>
    </row>
    <row r="78" spans="1:33" x14ac:dyDescent="0.2">
      <c r="A78" s="935" t="s">
        <v>580</v>
      </c>
      <c r="B78" s="936"/>
      <c r="C78" s="936"/>
      <c r="D78" s="936"/>
      <c r="E78" s="936"/>
      <c r="F78" s="936"/>
      <c r="G78" s="936"/>
      <c r="H78" s="936"/>
      <c r="I78" s="936"/>
      <c r="J78" s="936"/>
      <c r="K78" s="936"/>
      <c r="L78" s="936"/>
      <c r="M78" s="936"/>
      <c r="N78" s="936"/>
      <c r="O78" s="936"/>
      <c r="P78" s="936"/>
      <c r="Q78" s="936"/>
      <c r="R78" s="936"/>
      <c r="S78" s="382"/>
      <c r="T78" s="420"/>
      <c r="U78" s="420"/>
      <c r="V78" s="420"/>
      <c r="W78" s="420"/>
      <c r="X78" s="383"/>
      <c r="Y78" s="383"/>
      <c r="Z78" s="383"/>
      <c r="AA78" s="383"/>
      <c r="AB78" s="383"/>
      <c r="AC78" s="383"/>
      <c r="AD78" s="383"/>
      <c r="AE78" s="383"/>
      <c r="AF78" s="383"/>
      <c r="AG78" s="405"/>
    </row>
    <row r="79" spans="1:33" x14ac:dyDescent="0.2">
      <c r="A79" s="934" t="s">
        <v>581</v>
      </c>
      <c r="B79" s="934"/>
      <c r="C79" s="396">
        <f>C76+C77</f>
        <v>0</v>
      </c>
      <c r="D79" s="397">
        <f t="shared" ref="D79:AG79" si="49">D76+D77</f>
        <v>0</v>
      </c>
      <c r="E79" s="397">
        <f t="shared" si="49"/>
        <v>0</v>
      </c>
      <c r="F79" s="397">
        <f t="shared" si="49"/>
        <v>0</v>
      </c>
      <c r="G79" s="397">
        <f t="shared" si="49"/>
        <v>0</v>
      </c>
      <c r="H79" s="397">
        <f t="shared" si="49"/>
        <v>0</v>
      </c>
      <c r="I79" s="397">
        <f t="shared" si="49"/>
        <v>0</v>
      </c>
      <c r="J79" s="397">
        <f t="shared" si="49"/>
        <v>0</v>
      </c>
      <c r="K79" s="397">
        <f t="shared" si="49"/>
        <v>0</v>
      </c>
      <c r="L79" s="397">
        <f t="shared" si="49"/>
        <v>0</v>
      </c>
      <c r="M79" s="397">
        <f t="shared" si="49"/>
        <v>0</v>
      </c>
      <c r="N79" s="397">
        <f t="shared" si="49"/>
        <v>0</v>
      </c>
      <c r="O79" s="397">
        <f t="shared" si="49"/>
        <v>0</v>
      </c>
      <c r="P79" s="397">
        <f t="shared" si="49"/>
        <v>0</v>
      </c>
      <c r="Q79" s="397">
        <f t="shared" si="49"/>
        <v>0</v>
      </c>
      <c r="R79" s="397">
        <f t="shared" si="49"/>
        <v>0</v>
      </c>
      <c r="S79" s="397">
        <f t="shared" si="49"/>
        <v>0</v>
      </c>
      <c r="T79" s="393">
        <f>SUM(D79:G79)</f>
        <v>0</v>
      </c>
      <c r="U79" s="393">
        <f t="shared" ref="U79" si="50">SUM(H79:K79)</f>
        <v>0</v>
      </c>
      <c r="V79" s="393">
        <f t="shared" ref="V79" si="51">SUM(L79:O79)</f>
        <v>0</v>
      </c>
      <c r="W79" s="393">
        <f t="shared" ref="W79" si="52">SUM(P79:S79)</f>
        <v>0</v>
      </c>
      <c r="X79" s="396">
        <f t="shared" si="49"/>
        <v>0</v>
      </c>
      <c r="Y79" s="396">
        <f t="shared" si="49"/>
        <v>0</v>
      </c>
      <c r="Z79" s="396">
        <f t="shared" si="49"/>
        <v>0</v>
      </c>
      <c r="AA79" s="396">
        <f t="shared" si="49"/>
        <v>0</v>
      </c>
      <c r="AB79" s="396">
        <f t="shared" si="49"/>
        <v>0</v>
      </c>
      <c r="AC79" s="396">
        <f t="shared" si="49"/>
        <v>0</v>
      </c>
      <c r="AD79" s="396">
        <f t="shared" si="49"/>
        <v>0</v>
      </c>
      <c r="AE79" s="396">
        <f t="shared" si="49"/>
        <v>0</v>
      </c>
      <c r="AF79" s="396">
        <f t="shared" si="49"/>
        <v>0</v>
      </c>
      <c r="AG79" s="396">
        <f t="shared" si="49"/>
        <v>0</v>
      </c>
    </row>
    <row r="80" spans="1:33" x14ac:dyDescent="0.2">
      <c r="A80" s="934" t="s">
        <v>582</v>
      </c>
      <c r="B80" s="934"/>
      <c r="C80" s="421"/>
      <c r="D80" s="397">
        <f>C81</f>
        <v>0</v>
      </c>
      <c r="E80" s="397">
        <f t="shared" ref="E80:S80" si="53">D81</f>
        <v>0</v>
      </c>
      <c r="F80" s="397">
        <f t="shared" si="53"/>
        <v>0</v>
      </c>
      <c r="G80" s="397">
        <f t="shared" si="53"/>
        <v>0</v>
      </c>
      <c r="H80" s="397">
        <f t="shared" si="53"/>
        <v>0</v>
      </c>
      <c r="I80" s="397">
        <f t="shared" si="53"/>
        <v>0</v>
      </c>
      <c r="J80" s="397">
        <f t="shared" si="53"/>
        <v>0</v>
      </c>
      <c r="K80" s="397">
        <f t="shared" si="53"/>
        <v>0</v>
      </c>
      <c r="L80" s="397">
        <f t="shared" si="53"/>
        <v>0</v>
      </c>
      <c r="M80" s="397">
        <f t="shared" si="53"/>
        <v>0</v>
      </c>
      <c r="N80" s="397">
        <f t="shared" si="53"/>
        <v>0</v>
      </c>
      <c r="O80" s="397">
        <f t="shared" si="53"/>
        <v>0</v>
      </c>
      <c r="P80" s="397">
        <f t="shared" si="53"/>
        <v>0</v>
      </c>
      <c r="Q80" s="397">
        <f t="shared" si="53"/>
        <v>0</v>
      </c>
      <c r="R80" s="397">
        <f t="shared" si="53"/>
        <v>0</v>
      </c>
      <c r="S80" s="397">
        <f t="shared" si="53"/>
        <v>0</v>
      </c>
      <c r="T80" s="393">
        <f>D80</f>
        <v>0</v>
      </c>
      <c r="U80" s="393">
        <f>H80</f>
        <v>0</v>
      </c>
      <c r="V80" s="393">
        <f>L80</f>
        <v>0</v>
      </c>
      <c r="W80" s="393">
        <f>P80</f>
        <v>0</v>
      </c>
      <c r="X80" s="396">
        <f t="shared" ref="X80:AG80" si="54">W81</f>
        <v>0</v>
      </c>
      <c r="Y80" s="396">
        <f t="shared" si="54"/>
        <v>0</v>
      </c>
      <c r="Z80" s="396">
        <f t="shared" si="54"/>
        <v>0</v>
      </c>
      <c r="AA80" s="396">
        <f t="shared" si="54"/>
        <v>0</v>
      </c>
      <c r="AB80" s="396">
        <f t="shared" si="54"/>
        <v>0</v>
      </c>
      <c r="AC80" s="396">
        <f t="shared" si="54"/>
        <v>0</v>
      </c>
      <c r="AD80" s="396">
        <f t="shared" si="54"/>
        <v>0</v>
      </c>
      <c r="AE80" s="396">
        <f t="shared" si="54"/>
        <v>0</v>
      </c>
      <c r="AF80" s="396">
        <f t="shared" si="54"/>
        <v>0</v>
      </c>
      <c r="AG80" s="396">
        <f t="shared" si="54"/>
        <v>0</v>
      </c>
    </row>
    <row r="81" spans="1:33" x14ac:dyDescent="0.2">
      <c r="A81" s="934" t="s">
        <v>583</v>
      </c>
      <c r="B81" s="934"/>
      <c r="C81" s="396">
        <f>C80+C79</f>
        <v>0</v>
      </c>
      <c r="D81" s="397">
        <f t="shared" ref="D81:AG81" si="55">D80+D79</f>
        <v>0</v>
      </c>
      <c r="E81" s="397">
        <f t="shared" si="55"/>
        <v>0</v>
      </c>
      <c r="F81" s="397">
        <f t="shared" si="55"/>
        <v>0</v>
      </c>
      <c r="G81" s="397">
        <f t="shared" si="55"/>
        <v>0</v>
      </c>
      <c r="H81" s="397">
        <f t="shared" si="55"/>
        <v>0</v>
      </c>
      <c r="I81" s="397">
        <f t="shared" si="55"/>
        <v>0</v>
      </c>
      <c r="J81" s="397">
        <f t="shared" si="55"/>
        <v>0</v>
      </c>
      <c r="K81" s="397">
        <f t="shared" si="55"/>
        <v>0</v>
      </c>
      <c r="L81" s="397">
        <f t="shared" si="55"/>
        <v>0</v>
      </c>
      <c r="M81" s="397">
        <f t="shared" si="55"/>
        <v>0</v>
      </c>
      <c r="N81" s="397">
        <f t="shared" si="55"/>
        <v>0</v>
      </c>
      <c r="O81" s="397">
        <f t="shared" si="55"/>
        <v>0</v>
      </c>
      <c r="P81" s="397">
        <f t="shared" si="55"/>
        <v>0</v>
      </c>
      <c r="Q81" s="397">
        <f t="shared" si="55"/>
        <v>0</v>
      </c>
      <c r="R81" s="397">
        <f t="shared" si="55"/>
        <v>0</v>
      </c>
      <c r="S81" s="397">
        <f t="shared" si="55"/>
        <v>0</v>
      </c>
      <c r="T81" s="396">
        <f>T80+T79</f>
        <v>0</v>
      </c>
      <c r="U81" s="396">
        <f t="shared" ref="U81:W81" si="56">U80+U79</f>
        <v>0</v>
      </c>
      <c r="V81" s="396">
        <f t="shared" si="56"/>
        <v>0</v>
      </c>
      <c r="W81" s="396">
        <f t="shared" si="56"/>
        <v>0</v>
      </c>
      <c r="X81" s="396">
        <f t="shared" si="55"/>
        <v>0</v>
      </c>
      <c r="Y81" s="396">
        <f t="shared" si="55"/>
        <v>0</v>
      </c>
      <c r="Z81" s="396">
        <f t="shared" si="55"/>
        <v>0</v>
      </c>
      <c r="AA81" s="396">
        <f t="shared" si="55"/>
        <v>0</v>
      </c>
      <c r="AB81" s="396">
        <f t="shared" si="55"/>
        <v>0</v>
      </c>
      <c r="AC81" s="396">
        <f t="shared" si="55"/>
        <v>0</v>
      </c>
      <c r="AD81" s="396">
        <f t="shared" si="55"/>
        <v>0</v>
      </c>
      <c r="AE81" s="396">
        <f t="shared" si="55"/>
        <v>0</v>
      </c>
      <c r="AF81" s="396">
        <f t="shared" si="55"/>
        <v>0</v>
      </c>
      <c r="AG81" s="396">
        <f t="shared" si="55"/>
        <v>0</v>
      </c>
    </row>
  </sheetData>
  <mergeCells count="45">
    <mergeCell ref="A2:R2"/>
    <mergeCell ref="A3:A5"/>
    <mergeCell ref="B3:B5"/>
    <mergeCell ref="D3:W3"/>
    <mergeCell ref="X3:AG3"/>
    <mergeCell ref="C4:C5"/>
    <mergeCell ref="D4:G4"/>
    <mergeCell ref="H4:K4"/>
    <mergeCell ref="L4:O4"/>
    <mergeCell ref="P4:S4"/>
    <mergeCell ref="AF4:AF5"/>
    <mergeCell ref="AG4:AG5"/>
    <mergeCell ref="AD4:AD5"/>
    <mergeCell ref="AE4:AE5"/>
    <mergeCell ref="A22:B22"/>
    <mergeCell ref="Z4:Z5"/>
    <mergeCell ref="AA4:AA5"/>
    <mergeCell ref="AB4:AB5"/>
    <mergeCell ref="AC4:AC5"/>
    <mergeCell ref="T4:T5"/>
    <mergeCell ref="U4:U5"/>
    <mergeCell ref="V4:V5"/>
    <mergeCell ref="W4:W5"/>
    <mergeCell ref="X4:X5"/>
    <mergeCell ref="Y4:Y5"/>
    <mergeCell ref="A6:R6"/>
    <mergeCell ref="A14:B14"/>
    <mergeCell ref="A21:B21"/>
    <mergeCell ref="A76:B76"/>
    <mergeCell ref="A23:R23"/>
    <mergeCell ref="A26:B26"/>
    <mergeCell ref="A31:B31"/>
    <mergeCell ref="A32:B32"/>
    <mergeCell ref="A33:B33"/>
    <mergeCell ref="A34:R34"/>
    <mergeCell ref="A52:B52"/>
    <mergeCell ref="A69:B69"/>
    <mergeCell ref="A70:B70"/>
    <mergeCell ref="A71:B71"/>
    <mergeCell ref="A75:B75"/>
    <mergeCell ref="A77:B77"/>
    <mergeCell ref="A78:R78"/>
    <mergeCell ref="A79:B79"/>
    <mergeCell ref="A80:B80"/>
    <mergeCell ref="A81:B81"/>
  </mergeCells>
  <dataValidations count="1">
    <dataValidation errorStyle="information" allowBlank="1" showInputMessage="1" showErrorMessage="1" sqref="Q10:R13 JL10:JM13 TH10:TI13 ADD10:ADE13 AMZ10:ANA13 AWV10:AWW13 BGR10:BGS13 BQN10:BQO13 CAJ10:CAK13 CKF10:CKG13 CUB10:CUC13 DDX10:DDY13 DNT10:DNU13 DXP10:DXQ13 EHL10:EHM13 ERH10:ERI13 FBD10:FBE13 FKZ10:FLA13 FUV10:FUW13 GER10:GES13 GON10:GOO13 GYJ10:GYK13 HIF10:HIG13 HSB10:HSC13 IBX10:IBY13 ILT10:ILU13 IVP10:IVQ13 JFL10:JFM13 JPH10:JPI13 JZD10:JZE13 KIZ10:KJA13 KSV10:KSW13 LCR10:LCS13 LMN10:LMO13 LWJ10:LWK13 MGF10:MGG13 MQB10:MQC13 MZX10:MZY13 NJT10:NJU13 NTP10:NTQ13 ODL10:ODM13 ONH10:ONI13 OXD10:OXE13 PGZ10:PHA13 PQV10:PQW13 QAR10:QAS13 QKN10:QKO13 QUJ10:QUK13 REF10:REG13 ROB10:ROC13 RXX10:RXY13 SHT10:SHU13 SRP10:SRQ13 TBL10:TBM13 TLH10:TLI13 TVD10:TVE13 UEZ10:UFA13 UOV10:UOW13 UYR10:UYS13 VIN10:VIO13 VSJ10:VSK13 WCF10:WCG13 WMB10:WMC13 WVX10:WVY13 JL8:JM8 X70:AG70 JK79:JM79 TG79:TI79 ADC79:ADE79 AMY79:ANA79 AWU79:AWW79 BGQ79:BGS79 BQM79:BQO79 CAI79:CAK79 CKE79:CKG79 CUA79:CUC79 DDW79:DDY79 DNS79:DNU79 DXO79:DXQ79 EHK79:EHM79 ERG79:ERI79 FBC79:FBE79 FKY79:FLA79 FUU79:FUW79 GEQ79:GES79 GOM79:GOO79 GYI79:GYK79 HIE79:HIG79 HSA79:HSC79 IBW79:IBY79 ILS79:ILU79 IVO79:IVQ79 JFK79:JFM79 JPG79:JPI79 JZC79:JZE79 KIY79:KJA79 KSU79:KSW79 LCQ79:LCS79 LMM79:LMO79 LWI79:LWK79 MGE79:MGG79 MQA79:MQC79 MZW79:MZY79 NJS79:NJU79 NTO79:NTQ79 ODK79:ODM79 ONG79:ONI79 OXC79:OXE79 PGY79:PHA79 PQU79:PQW79 QAQ79:QAS79 QKM79:QKO79 QUI79:QUK79 REE79:REG79 ROA79:ROC79 RXW79:RXY79 SHS79:SHU79 SRO79:SRQ79 TBK79:TBM79 TLG79:TLI79 TVC79:TVE79 UEY79:UFA79 UOU79:UOW79 UYQ79:UYS79 VIM79:VIO79 VSI79:VSK79 WCE79:WCG79 WMA79:WMC79 WVW79:WVY79 Q25:R25 JL58:JM58 TH58:TI58 ADD58:ADE58 AMZ58:ANA58 AWV58:AWW58 BGR58:BGS58 BQN58:BQO58 CAJ58:CAK58 CKF58:CKG58 CUB58:CUC58 DDX58:DDY58 DNT58:DNU58 DXP58:DXQ58 EHL58:EHM58 ERH58:ERI58 FBD58:FBE58 FKZ58:FLA58 FUV58:FUW58 GER58:GES58 GON58:GOO58 GYJ58:GYK58 HIF58:HIG58 HSB58:HSC58 IBX58:IBY58 ILT58:ILU58 IVP58:IVQ58 JFL58:JFM58 JPH58:JPI58 JZD58:JZE58 KIZ58:KJA58 KSV58:KSW58 LCR58:LCS58 LMN58:LMO58 LWJ58:LWK58 MGF58:MGG58 MQB58:MQC58 MZX58:MZY58 NJT58:NJU58 NTP58:NTQ58 ODL58:ODM58 ONH58:ONI58 OXD58:OXE58 PGZ58:PHA58 PQV58:PQW58 QAR58:QAS58 QKN58:QKO58 QUJ58:QUK58 REF58:REG58 ROB58:ROC58 RXX58:RXY58 SHT58:SHU58 SRP58:SRQ58 TBL58:TBM58 TLH58:TLI58 TVD58:TVE58 UEZ58:UFA58 UOV58:UOW58 UYR58:UYS58 VIN58:VIO58 VSJ58:VSK58 WCF58:WCG58 WMB58:WMC58 WVX58:WVY58 Q28:R30 JL28:JM30 TH28:TI30 ADD28:ADE30 AMZ28:ANA30 AWV28:AWW30 BGR28:BGS30 BQN28:BQO30 CAJ28:CAK30 CKF28:CKG30 CUB28:CUC30 DDX28:DDY30 DNT28:DNU30 DXP28:DXQ30 EHL28:EHM30 ERH28:ERI30 FBD28:FBE30 FKZ28:FLA30 FUV28:FUW30 GER28:GES30 GON28:GOO30 GYJ28:GYK30 HIF28:HIG30 HSB28:HSC30 IBX28:IBY30 ILT28:ILU30 IVP28:IVQ30 JFL28:JFM30 JPH28:JPI30 JZD28:JZE30 KIZ28:KJA30 KSV28:KSW30 LCR28:LCS30 LMN28:LMO30 LWJ28:LWK30 MGF28:MGG30 MQB28:MQC30 MZX28:MZY30 NJT28:NJU30 NTP28:NTQ30 ODL28:ODM30 ONH28:ONI30 OXD28:OXE30 PGZ28:PHA30 PQV28:PQW30 QAR28:QAS30 QKN28:QKO30 QUJ28:QUK30 REF28:REG30 ROB28:ROC30 RXX28:RXY30 SHT28:SHU30 SRP28:SRQ30 TBL28:TBM30 TLH28:TLI30 TVD28:TVE30 UEZ28:UFA30 UOV28:UOW30 UYR28:UYS30 VIN28:VIO30 VSJ28:VSK30 WCF28:WCG30 WMB28:WMC30 WVX28:WVY30 X79:AG79 T16:U19 Q8:R8 T21:U22 T8:U14 WVX25:WVY25 WVX8:WVY8 WMB25:WMC25 WMB8:WMC8 WCF25:WCG25 WCF8:WCG8 VSJ25:VSK25 VSJ8:VSK8 VIN25:VIO25 VIN8:VIO8 UYR25:UYS25 UYR8:UYS8 UOV25:UOW25 UOV8:UOW8 UEZ25:UFA25 UEZ8:UFA8 TVD25:TVE25 TVD8:TVE8 TLH25:TLI25 TLH8:TLI8 TBL25:TBM25 TBL8:TBM8 SRP25:SRQ25 SRP8:SRQ8 SHT25:SHU25 SHT8:SHU8 RXX25:RXY25 RXX8:RXY8 ROB25:ROC25 ROB8:ROC8 REF25:REG25 REF8:REG8 QUJ25:QUK25 QUJ8:QUK8 QKN25:QKO25 QKN8:QKO8 QAR25:QAS25 QAR8:QAS8 PQV25:PQW25 PQV8:PQW8 PGZ25:PHA25 PGZ8:PHA8 OXD25:OXE25 OXD8:OXE8 ONH25:ONI25 ONH8:ONI8 ODL25:ODM25 ODL8:ODM8 NTP25:NTQ25 NTP8:NTQ8 NJT25:NJU25 NJT8:NJU8 MZX25:MZY25 MZX8:MZY8 MQB25:MQC25 MQB8:MQC8 MGF25:MGG25 MGF8:MGG8 LWJ25:LWK25 LWJ8:LWK8 LMN25:LMO25 LMN8:LMO8 LCR25:LCS25 LCR8:LCS8 KSV25:KSW25 KSV8:KSW8 KIZ25:KJA25 KIZ8:KJA8 JZD25:JZE25 JZD8:JZE8 JPH25:JPI25 JPH8:JPI8 JFL25:JFM25 JFL8:JFM8 IVP25:IVQ25 IVP8:IVQ8 ILT25:ILU25 ILT8:ILU8 IBX25:IBY25 IBX8:IBY8 HSB25:HSC25 HSB8:HSC8 HIF25:HIG25 HIF8:HIG8 GYJ25:GYK25 GYJ8:GYK8 GON25:GOO25 GON8:GOO8 GER25:GES25 GER8:GES8 FUV25:FUW25 FUV8:FUW8 FKZ25:FLA25 FKZ8:FLA8 FBD25:FBE25 FBD8:FBE8 ERH25:ERI25 ERH8:ERI8 EHL25:EHM25 EHL8:EHM8 DXP25:DXQ25 DXP8:DXQ8 DNT25:DNU25 DNT8:DNU8 DDX25:DDY25 DDX8:DDY8 CUB25:CUC25 CUB8:CUC8 CKF25:CKG25 CKF8:CKG8 CAJ25:CAK25 CAJ8:CAK8 BQN25:BQO25 BQN8:BQO8 BGR25:BGS25 BGR8:BGS8 AWV25:AWW25 AWV8:AWW8 AMZ25:ANA25 AMZ8:ANA8 ADD25:ADE25 ADD8:ADE8 TH25:TI25 TH8:TI8 JL25:JM25 JK20:JM20 JK74:JM77 TG20:TI20 TG74:TI77 ADC20:ADE20 ADC74:ADE77 AMY20:ANA20 AMY74:ANA77 AWU20:AWW20 AWU74:AWW77 BGQ20:BGS20 BGQ74:BGS77 BQM20:BQO20 BQM74:BQO77 CAI20:CAK20 CAI74:CAK77 CKE20:CKG20 CKE74:CKG77 CUA20:CUC20 CUA74:CUC77 DDW20:DDY20 DDW74:DDY77 DNS20:DNU20 DNS74:DNU77 DXO20:DXQ20 DXO74:DXQ77 EHK20:EHM20 EHK74:EHM77 ERG20:ERI20 ERG74:ERI77 FBC20:FBE20 FBC74:FBE77 FKY20:FLA20 FKY74:FLA77 FUU20:FUW20 FUU74:FUW77 GEQ20:GES20 GEQ74:GES77 GOM20:GOO20 GOM74:GOO77 GYI20:GYK20 GYI74:GYK77 HIE20:HIG20 HIE74:HIG77 HSA20:HSC20 HSA74:HSC77 IBW20:IBY20 IBW74:IBY77 ILS20:ILU20 ILS74:ILU77 IVO20:IVQ20 IVO74:IVQ77 JFK20:JFM20 JFK74:JFM77 JPG20:JPI20 JPG74:JPI77 JZC20:JZE20 JZC74:JZE77 KIY20:KJA20 KIY74:KJA77 KSU20:KSW20 KSU74:KSW77 LCQ20:LCS20 LCQ74:LCS77 LMM20:LMO20 LMM74:LMO77 LWI20:LWK20 LWI74:LWK77 MGE20:MGG20 MGE74:MGG77 MQA20:MQC20 MQA74:MQC77 MZW20:MZY20 MZW74:MZY77 NJS20:NJU20 NJS74:NJU77 NTO20:NTQ20 NTO74:NTQ77 ODK20:ODM20 ODK74:ODM77 ONG20:ONI20 ONG74:ONI77 OXC20:OXE20 OXC74:OXE77 PGY20:PHA20 PGY74:PHA77 PQU20:PQW20 PQU74:PQW77 QAQ20:QAS20 QAQ74:QAS77 QKM20:QKO20 QKM74:QKO77 QUI20:QUK20 QUI74:QUK77 REE20:REG20 REE74:REG77 ROA20:ROC20 ROA74:ROC77 RXW20:RXY20 RXW74:RXY77 SHS20:SHU20 SHS74:SHU77 SRO20:SRQ20 SRO74:SRQ77 TBK20:TBM20 TBK74:TBM77 TLG20:TLI20 TLG74:TLI77 TVC20:TVE20 TVC74:TVE77 UEY20:UFA20 UEY74:UFA77 UOU20:UOW20 UOU74:UOW77 UYQ20:UYS20 UYQ74:UYS77 VIM20:VIO20 VIM74:VIO77 VSI20:VSK20 VSI74:VSK77 WCE20:WCG20 WCE74:WCG77 WMA20:WMC20 WMA74:WMC77 WVW20:WVY20 WVW74:WVY77 X62:AG68 T36:U52 WVW62:WVY70 JK62:JM70 TG62:TI70 ADC62:ADE70 AMY62:ANA70 AWU62:AWW70 BGQ62:BGS70 BQM62:BQO70 CAI62:CAK70 CKE62:CKG70 CUA62:CUC70 DDW62:DDY70 DNS62:DNU70 DXO62:DXQ70 EHK62:EHM70 ERG62:ERI70 FBC62:FBE70 FKY62:FLA70 FUU62:FUW70 GEQ62:GES70 GOM62:GOO70 GYI62:GYK70 HIE62:HIG70 HSA62:HSC70 IBW62:IBY70 ILS62:ILU70 IVO62:IVQ70 JFK62:JFM70 JPG62:JPI70 JZC62:JZE70 KIY62:KJA70 KSU62:KSW70 LCQ62:LCS70 LMM62:LMO70 LWI62:LWK70 MGE62:MGG70 MQA62:MQC70 MZW62:MZY70 NJS62:NJU70 NTO62:NTQ70 ODK62:ODM70 ONG62:ONI70 OXC62:OXE70 PGY62:PHA70 PQU62:PQW70 QAQ62:QAS70 QKM62:QKO70 QUI62:QUK70 REE62:REG70 ROA62:ROC70 RXW62:RXY70 SHS62:SHU70 SRO62:SRQ70 TBK62:TBM70 TLG62:TLI70 TVC62:TVE70 UEY62:UFA70 UOU62:UOW70 UYQ62:UYS70 VIM62:VIO70 VSI62:VSK70 WCE62:WCG70 WMA62:WMC70 C20:U20 X20:AG20 T24:U33 C62:S68 C70:U70 C74:S77 X74:AG77 T54:U69 C79:S79 T71:U80"/>
  </dataValidations>
  <pageMargins left="0.23622047244094491" right="0.23622047244094491" top="0.19685039370078741" bottom="0.19685039370078741" header="0.19685039370078741" footer="0"/>
  <pageSetup paperSize="9" scale="44" fitToWidth="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178"/>
  <sheetViews>
    <sheetView workbookViewId="0">
      <selection activeCell="A4" sqref="A4:H4"/>
    </sheetView>
  </sheetViews>
  <sheetFormatPr defaultRowHeight="12.75" x14ac:dyDescent="0.2"/>
  <cols>
    <col min="1" max="1" width="45.7109375" style="573" customWidth="1"/>
    <col min="2" max="8" width="15.5703125" style="588" customWidth="1"/>
    <col min="9" max="9" width="15.5703125" style="661" customWidth="1"/>
    <col min="10" max="13" width="15.5703125" style="588" customWidth="1"/>
    <col min="14" max="17" width="15.5703125" style="121" customWidth="1"/>
    <col min="18" max="18" width="55.28515625" style="5" customWidth="1"/>
  </cols>
  <sheetData>
    <row r="1" spans="1:27" s="63" customFormat="1" ht="54" customHeight="1" x14ac:dyDescent="0.25">
      <c r="A1" s="949" t="s">
        <v>804</v>
      </c>
      <c r="B1" s="949"/>
      <c r="C1" s="949"/>
      <c r="D1" s="949"/>
      <c r="E1" s="949"/>
      <c r="F1" s="949"/>
      <c r="G1" s="448"/>
      <c r="H1" s="448"/>
      <c r="I1" s="650"/>
      <c r="J1" s="583"/>
      <c r="K1" s="583"/>
      <c r="L1" s="583"/>
      <c r="M1" s="583"/>
      <c r="N1" s="162"/>
      <c r="O1" s="162"/>
      <c r="P1" s="162"/>
      <c r="Q1" s="162"/>
      <c r="R1" s="61"/>
    </row>
    <row r="2" spans="1:27" s="63" customFormat="1" ht="20.25" x14ac:dyDescent="0.25">
      <c r="A2" s="504"/>
      <c r="B2" s="651"/>
      <c r="C2" s="651"/>
      <c r="D2" s="651"/>
      <c r="E2" s="448"/>
      <c r="F2" s="448"/>
      <c r="G2" s="448"/>
      <c r="H2" s="448"/>
      <c r="I2" s="650"/>
      <c r="J2" s="583"/>
      <c r="K2" s="583"/>
      <c r="L2" s="583"/>
      <c r="M2" s="583"/>
      <c r="N2" s="162"/>
      <c r="O2" s="162"/>
      <c r="P2" s="162"/>
      <c r="Q2" s="162"/>
      <c r="R2" s="61"/>
    </row>
    <row r="3" spans="1:27" s="63" customFormat="1" ht="27.75" customHeight="1" x14ac:dyDescent="0.2">
      <c r="A3" s="944" t="s">
        <v>805</v>
      </c>
      <c r="B3" s="945"/>
      <c r="C3" s="945"/>
      <c r="D3" s="945"/>
      <c r="E3" s="945"/>
      <c r="F3" s="945"/>
      <c r="G3" s="945"/>
      <c r="H3" s="945"/>
      <c r="I3" s="945"/>
      <c r="J3" s="945"/>
      <c r="K3" s="945"/>
      <c r="L3" s="945"/>
      <c r="M3" s="945"/>
      <c r="N3" s="162"/>
      <c r="O3" s="162"/>
      <c r="P3" s="162"/>
      <c r="Q3" s="162"/>
      <c r="R3" s="61"/>
    </row>
    <row r="4" spans="1:27" s="44" customFormat="1" ht="56.25" customHeight="1" x14ac:dyDescent="0.2">
      <c r="A4" s="946" t="s">
        <v>807</v>
      </c>
      <c r="B4" s="947"/>
      <c r="C4" s="947"/>
      <c r="D4" s="947"/>
      <c r="E4" s="947"/>
      <c r="F4" s="947"/>
      <c r="G4" s="947"/>
      <c r="H4" s="947"/>
      <c r="I4" s="467"/>
      <c r="J4" s="467"/>
      <c r="K4" s="467"/>
      <c r="L4" s="467"/>
      <c r="M4" s="467"/>
      <c r="N4" s="139"/>
      <c r="O4" s="139"/>
      <c r="P4" s="139"/>
      <c r="Q4" s="139"/>
      <c r="R4" s="169"/>
      <c r="AA4" s="66"/>
    </row>
    <row r="5" spans="1:27" s="44" customFormat="1" ht="36" customHeight="1" x14ac:dyDescent="0.2">
      <c r="A5" s="950" t="s">
        <v>806</v>
      </c>
      <c r="B5" s="950"/>
      <c r="C5" s="950"/>
      <c r="D5" s="950"/>
      <c r="E5" s="950"/>
      <c r="F5" s="950"/>
      <c r="G5" s="950"/>
      <c r="H5" s="950"/>
      <c r="I5" s="652"/>
      <c r="J5" s="652"/>
      <c r="K5" s="652"/>
      <c r="L5" s="652"/>
      <c r="M5" s="652"/>
      <c r="N5" s="139"/>
      <c r="O5" s="139"/>
      <c r="P5" s="139"/>
      <c r="Q5" s="139"/>
      <c r="R5" s="169"/>
      <c r="AA5" s="66"/>
    </row>
    <row r="6" spans="1:27" s="45" customFormat="1" ht="25.5" x14ac:dyDescent="0.25">
      <c r="A6" s="505" t="s">
        <v>818</v>
      </c>
      <c r="B6" s="653" t="s">
        <v>30</v>
      </c>
      <c r="C6" s="653">
        <v>0</v>
      </c>
      <c r="D6" s="653">
        <v>1</v>
      </c>
      <c r="E6" s="653">
        <v>2</v>
      </c>
      <c r="F6" s="653">
        <v>3</v>
      </c>
      <c r="G6" s="653">
        <v>4</v>
      </c>
      <c r="H6" s="653">
        <v>5</v>
      </c>
      <c r="I6" s="653">
        <v>6</v>
      </c>
      <c r="J6" s="653">
        <v>7</v>
      </c>
      <c r="K6" s="653">
        <v>8</v>
      </c>
      <c r="L6" s="653">
        <v>9</v>
      </c>
      <c r="M6" s="653">
        <v>10</v>
      </c>
      <c r="N6" s="653">
        <v>11</v>
      </c>
      <c r="O6" s="653">
        <v>12</v>
      </c>
      <c r="P6" s="653">
        <v>13</v>
      </c>
      <c r="Q6" s="653">
        <v>14</v>
      </c>
      <c r="R6" s="70"/>
      <c r="AA6" s="46"/>
    </row>
    <row r="7" spans="1:27" s="45" customFormat="1" ht="15" x14ac:dyDescent="0.25">
      <c r="A7" s="590" t="s">
        <v>752</v>
      </c>
      <c r="B7" s="653"/>
      <c r="C7" s="653"/>
      <c r="D7" s="653"/>
      <c r="E7" s="653"/>
      <c r="F7" s="653"/>
      <c r="G7" s="653"/>
      <c r="H7" s="653"/>
      <c r="I7" s="653"/>
      <c r="J7" s="653"/>
      <c r="K7" s="653"/>
      <c r="L7" s="653"/>
      <c r="M7" s="653"/>
      <c r="N7" s="653"/>
      <c r="O7" s="653"/>
      <c r="P7" s="653"/>
      <c r="Q7" s="653"/>
      <c r="R7" s="70"/>
      <c r="AA7" s="46"/>
    </row>
    <row r="8" spans="1:27" s="45" customFormat="1" ht="15" x14ac:dyDescent="0.2">
      <c r="A8" s="506" t="s">
        <v>810</v>
      </c>
      <c r="B8" s="155">
        <f>SUM(C8:M8)</f>
        <v>0</v>
      </c>
      <c r="C8" s="631">
        <f>C9*C10</f>
        <v>0</v>
      </c>
      <c r="D8" s="631">
        <f t="shared" ref="D8:Q8" si="0">D9*D10</f>
        <v>0</v>
      </c>
      <c r="E8" s="631">
        <f t="shared" si="0"/>
        <v>0</v>
      </c>
      <c r="F8" s="631">
        <f t="shared" si="0"/>
        <v>0</v>
      </c>
      <c r="G8" s="631">
        <f t="shared" si="0"/>
        <v>0</v>
      </c>
      <c r="H8" s="631">
        <f t="shared" si="0"/>
        <v>0</v>
      </c>
      <c r="I8" s="631">
        <f t="shared" si="0"/>
        <v>0</v>
      </c>
      <c r="J8" s="631">
        <f t="shared" si="0"/>
        <v>0</v>
      </c>
      <c r="K8" s="631">
        <f t="shared" si="0"/>
        <v>0</v>
      </c>
      <c r="L8" s="631">
        <f t="shared" si="0"/>
        <v>0</v>
      </c>
      <c r="M8" s="631">
        <f t="shared" si="0"/>
        <v>0</v>
      </c>
      <c r="N8" s="631">
        <f t="shared" si="0"/>
        <v>0</v>
      </c>
      <c r="O8" s="631">
        <f t="shared" si="0"/>
        <v>0</v>
      </c>
      <c r="P8" s="631">
        <f t="shared" si="0"/>
        <v>0</v>
      </c>
      <c r="Q8" s="631">
        <f t="shared" si="0"/>
        <v>0</v>
      </c>
      <c r="R8" s="70"/>
      <c r="AA8" s="46"/>
    </row>
    <row r="9" spans="1:27" s="595" customFormat="1" ht="11.25" x14ac:dyDescent="0.2">
      <c r="A9" s="593" t="s">
        <v>757</v>
      </c>
      <c r="B9" s="649" t="s">
        <v>759</v>
      </c>
      <c r="C9" s="594"/>
      <c r="D9" s="594"/>
      <c r="E9" s="594"/>
      <c r="F9" s="594"/>
      <c r="G9" s="594"/>
      <c r="H9" s="594"/>
      <c r="I9" s="594"/>
      <c r="J9" s="594"/>
      <c r="K9" s="594"/>
      <c r="L9" s="594"/>
      <c r="M9" s="594"/>
      <c r="N9" s="594"/>
      <c r="O9" s="594"/>
      <c r="P9" s="594"/>
      <c r="Q9" s="594"/>
      <c r="AA9" s="648"/>
    </row>
    <row r="10" spans="1:27" s="595" customFormat="1" ht="11.25" x14ac:dyDescent="0.2">
      <c r="A10" s="593" t="s">
        <v>758</v>
      </c>
      <c r="B10" s="649" t="s">
        <v>759</v>
      </c>
      <c r="C10" s="594"/>
      <c r="D10" s="594"/>
      <c r="E10" s="594"/>
      <c r="F10" s="594"/>
      <c r="G10" s="594"/>
      <c r="H10" s="594"/>
      <c r="I10" s="594"/>
      <c r="J10" s="594"/>
      <c r="K10" s="594"/>
      <c r="L10" s="594"/>
      <c r="M10" s="594"/>
      <c r="N10" s="594"/>
      <c r="O10" s="594"/>
      <c r="P10" s="594"/>
      <c r="Q10" s="594"/>
      <c r="AA10" s="648"/>
    </row>
    <row r="11" spans="1:27" s="45" customFormat="1" ht="15" x14ac:dyDescent="0.2">
      <c r="A11" s="506" t="s">
        <v>811</v>
      </c>
      <c r="B11" s="155">
        <f>SUM(C11:M11)</f>
        <v>0</v>
      </c>
      <c r="C11" s="631">
        <f>C12*C13</f>
        <v>0</v>
      </c>
      <c r="D11" s="631">
        <f t="shared" ref="D11:Q11" si="1">D12*D13</f>
        <v>0</v>
      </c>
      <c r="E11" s="631">
        <f t="shared" si="1"/>
        <v>0</v>
      </c>
      <c r="F11" s="631">
        <f t="shared" si="1"/>
        <v>0</v>
      </c>
      <c r="G11" s="631">
        <f t="shared" si="1"/>
        <v>0</v>
      </c>
      <c r="H11" s="631">
        <f t="shared" si="1"/>
        <v>0</v>
      </c>
      <c r="I11" s="631">
        <f t="shared" si="1"/>
        <v>0</v>
      </c>
      <c r="J11" s="631">
        <f t="shared" si="1"/>
        <v>0</v>
      </c>
      <c r="K11" s="631">
        <f t="shared" si="1"/>
        <v>0</v>
      </c>
      <c r="L11" s="631">
        <f t="shared" si="1"/>
        <v>0</v>
      </c>
      <c r="M11" s="631">
        <f t="shared" si="1"/>
        <v>0</v>
      </c>
      <c r="N11" s="631">
        <f t="shared" si="1"/>
        <v>0</v>
      </c>
      <c r="O11" s="631">
        <f t="shared" si="1"/>
        <v>0</v>
      </c>
      <c r="P11" s="631">
        <f t="shared" si="1"/>
        <v>0</v>
      </c>
      <c r="Q11" s="631">
        <f t="shared" si="1"/>
        <v>0</v>
      </c>
      <c r="R11" s="70"/>
      <c r="AA11" s="46"/>
    </row>
    <row r="12" spans="1:27" s="595" customFormat="1" ht="11.25" x14ac:dyDescent="0.2">
      <c r="A12" s="593" t="s">
        <v>772</v>
      </c>
      <c r="B12" s="649" t="s">
        <v>759</v>
      </c>
      <c r="C12" s="594"/>
      <c r="D12" s="594"/>
      <c r="E12" s="594"/>
      <c r="F12" s="594"/>
      <c r="G12" s="594"/>
      <c r="H12" s="594"/>
      <c r="I12" s="594"/>
      <c r="J12" s="594"/>
      <c r="K12" s="594"/>
      <c r="L12" s="594"/>
      <c r="M12" s="594"/>
      <c r="N12" s="594"/>
      <c r="O12" s="594"/>
      <c r="P12" s="594"/>
      <c r="Q12" s="594"/>
      <c r="AA12" s="648"/>
    </row>
    <row r="13" spans="1:27" s="595" customFormat="1" ht="11.25" x14ac:dyDescent="0.2">
      <c r="A13" s="593" t="s">
        <v>771</v>
      </c>
      <c r="B13" s="649" t="s">
        <v>759</v>
      </c>
      <c r="C13" s="594"/>
      <c r="D13" s="594"/>
      <c r="E13" s="594"/>
      <c r="F13" s="594"/>
      <c r="G13" s="594"/>
      <c r="H13" s="594"/>
      <c r="I13" s="594"/>
      <c r="J13" s="594"/>
      <c r="K13" s="594"/>
      <c r="L13" s="594"/>
      <c r="M13" s="594"/>
      <c r="N13" s="594"/>
      <c r="O13" s="594"/>
      <c r="P13" s="594"/>
      <c r="Q13" s="594"/>
      <c r="AA13" s="648"/>
    </row>
    <row r="14" spans="1:27" s="45" customFormat="1" ht="15" x14ac:dyDescent="0.2">
      <c r="A14" s="506" t="s">
        <v>812</v>
      </c>
      <c r="B14" s="155">
        <f>SUM(C14:M14)</f>
        <v>0</v>
      </c>
      <c r="C14" s="631">
        <f>C15*C16</f>
        <v>0</v>
      </c>
      <c r="D14" s="631">
        <f t="shared" ref="D14:Q14" si="2">D15*D16</f>
        <v>0</v>
      </c>
      <c r="E14" s="631">
        <f t="shared" si="2"/>
        <v>0</v>
      </c>
      <c r="F14" s="631">
        <f t="shared" si="2"/>
        <v>0</v>
      </c>
      <c r="G14" s="631">
        <f t="shared" si="2"/>
        <v>0</v>
      </c>
      <c r="H14" s="631">
        <f t="shared" si="2"/>
        <v>0</v>
      </c>
      <c r="I14" s="631">
        <f t="shared" si="2"/>
        <v>0</v>
      </c>
      <c r="J14" s="631">
        <f t="shared" si="2"/>
        <v>0</v>
      </c>
      <c r="K14" s="631">
        <f t="shared" si="2"/>
        <v>0</v>
      </c>
      <c r="L14" s="631">
        <f t="shared" si="2"/>
        <v>0</v>
      </c>
      <c r="M14" s="631">
        <f t="shared" si="2"/>
        <v>0</v>
      </c>
      <c r="N14" s="631">
        <f t="shared" si="2"/>
        <v>0</v>
      </c>
      <c r="O14" s="631">
        <f t="shared" si="2"/>
        <v>0</v>
      </c>
      <c r="P14" s="631">
        <f t="shared" si="2"/>
        <v>0</v>
      </c>
      <c r="Q14" s="631">
        <f t="shared" si="2"/>
        <v>0</v>
      </c>
      <c r="R14" s="70"/>
      <c r="AA14" s="46"/>
    </row>
    <row r="15" spans="1:27" s="595" customFormat="1" ht="11.25" x14ac:dyDescent="0.2">
      <c r="A15" s="593" t="s">
        <v>760</v>
      </c>
      <c r="B15" s="649" t="s">
        <v>759</v>
      </c>
      <c r="C15" s="594"/>
      <c r="D15" s="594"/>
      <c r="E15" s="594"/>
      <c r="F15" s="594"/>
      <c r="G15" s="594"/>
      <c r="H15" s="594"/>
      <c r="I15" s="594"/>
      <c r="J15" s="594"/>
      <c r="K15" s="594"/>
      <c r="L15" s="594"/>
      <c r="M15" s="594"/>
      <c r="N15" s="594"/>
      <c r="O15" s="594"/>
      <c r="P15" s="594"/>
      <c r="Q15" s="594"/>
      <c r="AA15" s="648"/>
    </row>
    <row r="16" spans="1:27" s="595" customFormat="1" ht="11.25" x14ac:dyDescent="0.2">
      <c r="A16" s="593" t="s">
        <v>761</v>
      </c>
      <c r="B16" s="649" t="s">
        <v>759</v>
      </c>
      <c r="C16" s="594"/>
      <c r="D16" s="594"/>
      <c r="E16" s="594"/>
      <c r="F16" s="594"/>
      <c r="G16" s="594"/>
      <c r="H16" s="594"/>
      <c r="I16" s="594"/>
      <c r="J16" s="594"/>
      <c r="K16" s="594"/>
      <c r="L16" s="594"/>
      <c r="M16" s="594"/>
      <c r="N16" s="594"/>
      <c r="O16" s="594"/>
      <c r="P16" s="594"/>
      <c r="Q16" s="594"/>
      <c r="AA16" s="648"/>
    </row>
    <row r="17" spans="1:16384" s="45" customFormat="1" ht="15" x14ac:dyDescent="0.25">
      <c r="A17" s="505" t="s">
        <v>813</v>
      </c>
      <c r="B17" s="155">
        <f>SUM(C17:M17)</f>
        <v>0</v>
      </c>
      <c r="C17" s="653">
        <f>C18*C19</f>
        <v>0</v>
      </c>
      <c r="D17" s="653">
        <f t="shared" ref="D17:Q17" si="3">D18*D19</f>
        <v>0</v>
      </c>
      <c r="E17" s="653">
        <f t="shared" si="3"/>
        <v>0</v>
      </c>
      <c r="F17" s="653">
        <f t="shared" si="3"/>
        <v>0</v>
      </c>
      <c r="G17" s="653">
        <f t="shared" si="3"/>
        <v>0</v>
      </c>
      <c r="H17" s="653">
        <f t="shared" si="3"/>
        <v>0</v>
      </c>
      <c r="I17" s="653">
        <f t="shared" si="3"/>
        <v>0</v>
      </c>
      <c r="J17" s="653">
        <f t="shared" si="3"/>
        <v>0</v>
      </c>
      <c r="K17" s="653">
        <f t="shared" si="3"/>
        <v>0</v>
      </c>
      <c r="L17" s="653">
        <f t="shared" si="3"/>
        <v>0</v>
      </c>
      <c r="M17" s="653">
        <f t="shared" si="3"/>
        <v>0</v>
      </c>
      <c r="N17" s="653">
        <f t="shared" si="3"/>
        <v>0</v>
      </c>
      <c r="O17" s="653">
        <f t="shared" si="3"/>
        <v>0</v>
      </c>
      <c r="P17" s="653">
        <f t="shared" si="3"/>
        <v>0</v>
      </c>
      <c r="Q17" s="653">
        <f t="shared" si="3"/>
        <v>0</v>
      </c>
      <c r="R17" s="70"/>
      <c r="AA17" s="46"/>
    </row>
    <row r="18" spans="1:16384" s="595" customFormat="1" ht="11.25" x14ac:dyDescent="0.2">
      <c r="A18" s="593" t="s">
        <v>762</v>
      </c>
      <c r="B18" s="649" t="s">
        <v>759</v>
      </c>
      <c r="C18" s="594"/>
      <c r="D18" s="594"/>
      <c r="E18" s="594"/>
      <c r="F18" s="594"/>
      <c r="G18" s="594"/>
      <c r="H18" s="594"/>
      <c r="I18" s="594"/>
      <c r="J18" s="594"/>
      <c r="K18" s="594"/>
      <c r="L18" s="594"/>
      <c r="M18" s="594"/>
      <c r="N18" s="594"/>
      <c r="O18" s="594"/>
      <c r="P18" s="594"/>
      <c r="Q18" s="594"/>
      <c r="AA18" s="648"/>
    </row>
    <row r="19" spans="1:16384" s="595" customFormat="1" ht="11.25" x14ac:dyDescent="0.2">
      <c r="A19" s="593" t="s">
        <v>763</v>
      </c>
      <c r="B19" s="649" t="s">
        <v>759</v>
      </c>
      <c r="C19" s="594"/>
      <c r="D19" s="594"/>
      <c r="E19" s="594"/>
      <c r="F19" s="594"/>
      <c r="G19" s="594"/>
      <c r="H19" s="594"/>
      <c r="I19" s="594"/>
      <c r="J19" s="594"/>
      <c r="K19" s="594"/>
      <c r="L19" s="594"/>
      <c r="M19" s="594"/>
      <c r="N19" s="594"/>
      <c r="O19" s="594"/>
      <c r="P19" s="594"/>
      <c r="Q19" s="594"/>
      <c r="AA19" s="648"/>
    </row>
    <row r="20" spans="1:16384" s="45" customFormat="1" ht="25.5" x14ac:dyDescent="0.2">
      <c r="A20" s="506" t="s">
        <v>814</v>
      </c>
      <c r="B20" s="155">
        <f>SUM(C20:M20)</f>
        <v>0</v>
      </c>
      <c r="C20" s="271"/>
      <c r="D20" s="271"/>
      <c r="E20" s="271"/>
      <c r="F20" s="271"/>
      <c r="G20" s="271"/>
      <c r="H20" s="271"/>
      <c r="I20" s="271"/>
      <c r="J20" s="271"/>
      <c r="K20" s="271"/>
      <c r="L20" s="271"/>
      <c r="M20" s="271"/>
      <c r="N20" s="271"/>
      <c r="O20" s="271"/>
      <c r="P20" s="271"/>
      <c r="Q20" s="271"/>
      <c r="R20" s="70"/>
      <c r="AA20" s="46"/>
    </row>
    <row r="21" spans="1:16384" s="45" customFormat="1" ht="18" customHeight="1" x14ac:dyDescent="0.2">
      <c r="A21" s="506" t="s">
        <v>815</v>
      </c>
      <c r="B21" s="155">
        <f t="shared" ref="B21:B24" si="4">SUM(C21:M21)</f>
        <v>0</v>
      </c>
      <c r="C21" s="271"/>
      <c r="D21" s="271"/>
      <c r="E21" s="271"/>
      <c r="F21" s="271"/>
      <c r="G21" s="271"/>
      <c r="H21" s="271"/>
      <c r="I21" s="271"/>
      <c r="J21" s="271"/>
      <c r="K21" s="271"/>
      <c r="L21" s="271"/>
      <c r="M21" s="271"/>
      <c r="N21" s="271"/>
      <c r="O21" s="271"/>
      <c r="P21" s="271"/>
      <c r="Q21" s="271"/>
      <c r="R21" s="70"/>
      <c r="AA21" s="46"/>
    </row>
    <row r="22" spans="1:16384" s="45" customFormat="1" ht="18" customHeight="1" x14ac:dyDescent="0.2">
      <c r="A22" s="506" t="s">
        <v>238</v>
      </c>
      <c r="B22" s="155">
        <f t="shared" si="4"/>
        <v>0</v>
      </c>
      <c r="C22" s="271"/>
      <c r="D22" s="271"/>
      <c r="E22" s="271"/>
      <c r="F22" s="271"/>
      <c r="G22" s="271"/>
      <c r="H22" s="271"/>
      <c r="I22" s="271"/>
      <c r="J22" s="271"/>
      <c r="K22" s="271"/>
      <c r="L22" s="271"/>
      <c r="M22" s="271"/>
      <c r="N22" s="271"/>
      <c r="O22" s="271"/>
      <c r="P22" s="271"/>
      <c r="Q22" s="271"/>
      <c r="R22" s="70"/>
      <c r="AA22" s="46"/>
    </row>
    <row r="23" spans="1:16384" s="45" customFormat="1" ht="18" customHeight="1" x14ac:dyDescent="0.2">
      <c r="A23" s="506" t="s">
        <v>816</v>
      </c>
      <c r="B23" s="155">
        <f t="shared" si="4"/>
        <v>0</v>
      </c>
      <c r="C23" s="271"/>
      <c r="D23" s="271"/>
      <c r="E23" s="271"/>
      <c r="F23" s="271"/>
      <c r="G23" s="271"/>
      <c r="H23" s="271"/>
      <c r="I23" s="271"/>
      <c r="J23" s="271"/>
      <c r="K23" s="271"/>
      <c r="L23" s="271"/>
      <c r="M23" s="271"/>
      <c r="N23" s="271"/>
      <c r="O23" s="271"/>
      <c r="P23" s="271"/>
      <c r="Q23" s="271"/>
      <c r="R23" s="70"/>
      <c r="AA23" s="46"/>
    </row>
    <row r="24" spans="1:16384" s="45" customFormat="1" ht="18" customHeight="1" x14ac:dyDescent="0.2">
      <c r="A24" s="506" t="s">
        <v>817</v>
      </c>
      <c r="B24" s="155">
        <f t="shared" si="4"/>
        <v>0</v>
      </c>
      <c r="C24" s="271"/>
      <c r="D24" s="271"/>
      <c r="E24" s="271"/>
      <c r="F24" s="271"/>
      <c r="G24" s="271"/>
      <c r="H24" s="271"/>
      <c r="I24" s="271"/>
      <c r="J24" s="271"/>
      <c r="K24" s="271"/>
      <c r="L24" s="271"/>
      <c r="M24" s="271"/>
      <c r="N24" s="271"/>
      <c r="O24" s="271"/>
      <c r="P24" s="271"/>
      <c r="Q24" s="271"/>
      <c r="R24" s="70"/>
      <c r="AA24" s="46"/>
    </row>
    <row r="25" spans="1:16384" s="45" customFormat="1" ht="15" x14ac:dyDescent="0.2">
      <c r="A25" s="506" t="s">
        <v>776</v>
      </c>
      <c r="B25" s="155">
        <f t="shared" ref="B25:B27" si="5">SUM(C25:Q25)</f>
        <v>0</v>
      </c>
      <c r="C25" s="271"/>
      <c r="D25" s="271"/>
      <c r="E25" s="271"/>
      <c r="F25" s="271"/>
      <c r="G25" s="271"/>
      <c r="H25" s="271"/>
      <c r="I25" s="271"/>
      <c r="J25" s="271"/>
      <c r="K25" s="271"/>
      <c r="L25" s="271"/>
      <c r="M25" s="271"/>
      <c r="N25" s="271"/>
      <c r="O25" s="271"/>
      <c r="P25" s="271"/>
      <c r="Q25" s="271"/>
      <c r="R25" s="70"/>
      <c r="AA25" s="46"/>
    </row>
    <row r="26" spans="1:16384" s="45" customFormat="1" ht="15" x14ac:dyDescent="0.2">
      <c r="A26" s="506" t="s">
        <v>777</v>
      </c>
      <c r="B26" s="155">
        <f t="shared" si="5"/>
        <v>0</v>
      </c>
      <c r="C26" s="271"/>
      <c r="D26" s="271"/>
      <c r="E26" s="271"/>
      <c r="F26" s="271"/>
      <c r="G26" s="271"/>
      <c r="H26" s="271"/>
      <c r="I26" s="271"/>
      <c r="J26" s="271"/>
      <c r="K26" s="271"/>
      <c r="L26" s="271"/>
      <c r="M26" s="271"/>
      <c r="N26" s="271"/>
      <c r="O26" s="271"/>
      <c r="P26" s="271"/>
      <c r="Q26" s="271"/>
      <c r="R26" s="70"/>
      <c r="AA26" s="46"/>
    </row>
    <row r="27" spans="1:16384" s="45" customFormat="1" ht="15" x14ac:dyDescent="0.2">
      <c r="A27" s="506" t="s">
        <v>778</v>
      </c>
      <c r="B27" s="155">
        <f t="shared" si="5"/>
        <v>0</v>
      </c>
      <c r="C27" s="631">
        <f>C28*C29</f>
        <v>0</v>
      </c>
      <c r="D27" s="631">
        <f t="shared" ref="D27:Q27" si="6">D28*D29</f>
        <v>0</v>
      </c>
      <c r="E27" s="631">
        <f t="shared" si="6"/>
        <v>0</v>
      </c>
      <c r="F27" s="631">
        <f t="shared" si="6"/>
        <v>0</v>
      </c>
      <c r="G27" s="631">
        <f t="shared" si="6"/>
        <v>0</v>
      </c>
      <c r="H27" s="631">
        <f t="shared" si="6"/>
        <v>0</v>
      </c>
      <c r="I27" s="631">
        <f t="shared" si="6"/>
        <v>0</v>
      </c>
      <c r="J27" s="631">
        <f t="shared" si="6"/>
        <v>0</v>
      </c>
      <c r="K27" s="631">
        <f t="shared" si="6"/>
        <v>0</v>
      </c>
      <c r="L27" s="631">
        <f t="shared" si="6"/>
        <v>0</v>
      </c>
      <c r="M27" s="631">
        <f t="shared" si="6"/>
        <v>0</v>
      </c>
      <c r="N27" s="631">
        <f t="shared" si="6"/>
        <v>0</v>
      </c>
      <c r="O27" s="631">
        <f t="shared" si="6"/>
        <v>0</v>
      </c>
      <c r="P27" s="631">
        <f t="shared" si="6"/>
        <v>0</v>
      </c>
      <c r="Q27" s="631">
        <f t="shared" si="6"/>
        <v>0</v>
      </c>
      <c r="R27" s="70"/>
      <c r="AA27" s="46"/>
    </row>
    <row r="28" spans="1:16384" s="595" customFormat="1" ht="11.25" x14ac:dyDescent="0.2">
      <c r="A28" s="593" t="s">
        <v>779</v>
      </c>
      <c r="B28" s="649" t="s">
        <v>759</v>
      </c>
      <c r="C28" s="594"/>
      <c r="D28" s="594"/>
      <c r="E28" s="594"/>
      <c r="F28" s="594"/>
      <c r="G28" s="594"/>
      <c r="H28" s="594"/>
      <c r="I28" s="594"/>
      <c r="J28" s="594"/>
      <c r="K28" s="594"/>
      <c r="L28" s="594"/>
      <c r="M28" s="594"/>
      <c r="N28" s="594"/>
      <c r="O28" s="594"/>
      <c r="P28" s="594"/>
      <c r="Q28" s="594"/>
      <c r="AA28" s="648"/>
    </row>
    <row r="29" spans="1:16384" s="595" customFormat="1" ht="11.25" x14ac:dyDescent="0.2">
      <c r="A29" s="593" t="s">
        <v>780</v>
      </c>
      <c r="B29" s="649" t="s">
        <v>759</v>
      </c>
      <c r="C29" s="594"/>
      <c r="D29" s="594"/>
      <c r="E29" s="594"/>
      <c r="F29" s="594"/>
      <c r="G29" s="594"/>
      <c r="H29" s="594"/>
      <c r="I29" s="594"/>
      <c r="J29" s="594"/>
      <c r="K29" s="594"/>
      <c r="L29" s="594"/>
      <c r="M29" s="594"/>
      <c r="N29" s="594"/>
      <c r="O29" s="594"/>
      <c r="P29" s="594"/>
      <c r="Q29" s="594"/>
      <c r="AA29" s="648"/>
    </row>
    <row r="30" spans="1:16384" s="45" customFormat="1" ht="15" x14ac:dyDescent="0.2">
      <c r="A30" s="506" t="s">
        <v>835</v>
      </c>
      <c r="B30" s="155">
        <f t="shared" ref="B30:B76" si="7">SUM(C30:Q30)</f>
        <v>0</v>
      </c>
      <c r="C30" s="271"/>
      <c r="D30" s="271"/>
      <c r="E30" s="271"/>
      <c r="F30" s="271"/>
      <c r="G30" s="271"/>
      <c r="H30" s="271"/>
      <c r="I30" s="271"/>
      <c r="J30" s="271"/>
      <c r="K30" s="271"/>
      <c r="L30" s="271"/>
      <c r="M30" s="271"/>
      <c r="N30" s="271"/>
      <c r="O30" s="271"/>
      <c r="P30" s="271"/>
      <c r="Q30" s="271"/>
      <c r="R30" s="70"/>
      <c r="AA30" s="46"/>
    </row>
    <row r="31" spans="1:16384" s="45" customFormat="1" ht="24" x14ac:dyDescent="0.2">
      <c r="A31" s="842" t="s">
        <v>955</v>
      </c>
      <c r="B31" s="843"/>
      <c r="C31" s="844"/>
      <c r="D31" s="844"/>
      <c r="E31" s="844"/>
      <c r="F31" s="844"/>
      <c r="G31" s="844"/>
      <c r="H31" s="844"/>
      <c r="I31" s="844"/>
      <c r="J31" s="844"/>
      <c r="K31" s="844"/>
      <c r="L31" s="844"/>
      <c r="M31" s="844"/>
      <c r="N31" s="844"/>
      <c r="O31" s="844"/>
      <c r="P31" s="844"/>
      <c r="Q31" s="844"/>
      <c r="R31" s="810"/>
      <c r="AA31" s="46"/>
    </row>
    <row r="32" spans="1:16384" s="46" customFormat="1" ht="24" x14ac:dyDescent="0.2">
      <c r="A32" s="845" t="s">
        <v>956</v>
      </c>
      <c r="B32" s="846"/>
      <c r="C32" s="847"/>
      <c r="D32" s="847"/>
      <c r="E32" s="847"/>
      <c r="F32" s="847"/>
      <c r="G32" s="847"/>
      <c r="H32" s="847"/>
      <c r="I32" s="847"/>
      <c r="J32" s="847"/>
      <c r="K32" s="847"/>
      <c r="L32" s="847"/>
      <c r="M32" s="847"/>
      <c r="N32" s="847"/>
      <c r="O32" s="847"/>
      <c r="P32" s="847"/>
      <c r="Q32" s="847"/>
      <c r="R32" s="848"/>
      <c r="S32" s="848"/>
      <c r="T32" s="848"/>
      <c r="U32" s="848"/>
      <c r="V32" s="848"/>
      <c r="W32" s="848"/>
      <c r="X32" s="848"/>
      <c r="Y32" s="848"/>
      <c r="Z32" s="848"/>
      <c r="AA32" s="848"/>
      <c r="AB32" s="848"/>
      <c r="AC32" s="848"/>
      <c r="AD32" s="848"/>
      <c r="AE32" s="848"/>
      <c r="AF32" s="848"/>
      <c r="AG32" s="848"/>
      <c r="AH32" s="848"/>
      <c r="AI32" s="848"/>
      <c r="AJ32" s="848"/>
      <c r="AK32" s="848"/>
      <c r="AL32" s="848"/>
      <c r="AM32" s="848"/>
      <c r="AN32" s="848"/>
      <c r="AO32" s="848"/>
      <c r="AP32" s="848"/>
      <c r="AQ32" s="848"/>
      <c r="AR32" s="848"/>
      <c r="AS32" s="848"/>
      <c r="AT32" s="848"/>
      <c r="AU32" s="848"/>
      <c r="AV32" s="848"/>
      <c r="AW32" s="848"/>
      <c r="AX32" s="848"/>
      <c r="AY32" s="848"/>
      <c r="AZ32" s="848"/>
      <c r="BA32" s="848"/>
      <c r="BB32" s="848"/>
      <c r="BC32" s="848"/>
      <c r="BD32" s="848"/>
      <c r="BE32" s="848"/>
      <c r="BF32" s="848"/>
      <c r="BG32" s="848"/>
      <c r="BH32" s="848"/>
      <c r="BI32" s="848"/>
      <c r="BJ32" s="848"/>
      <c r="BK32" s="848"/>
      <c r="BL32" s="848"/>
      <c r="BM32" s="848"/>
      <c r="BN32" s="848"/>
      <c r="BO32" s="848"/>
      <c r="BP32" s="848"/>
      <c r="BQ32" s="848"/>
      <c r="BR32" s="848"/>
      <c r="BS32" s="848"/>
      <c r="BT32" s="848"/>
      <c r="BU32" s="848"/>
      <c r="BV32" s="848"/>
      <c r="BW32" s="848"/>
      <c r="BX32" s="848"/>
      <c r="BY32" s="848"/>
      <c r="BZ32" s="848"/>
      <c r="CA32" s="848"/>
      <c r="CB32" s="848"/>
      <c r="CC32" s="848"/>
      <c r="CD32" s="848"/>
      <c r="CE32" s="848"/>
      <c r="CF32" s="848"/>
      <c r="CG32" s="848"/>
      <c r="CH32" s="848"/>
      <c r="CI32" s="848"/>
      <c r="CJ32" s="848"/>
      <c r="CK32" s="848"/>
      <c r="CL32" s="848"/>
      <c r="CM32" s="848"/>
      <c r="CN32" s="848"/>
      <c r="CO32" s="848"/>
      <c r="CP32" s="848"/>
      <c r="CQ32" s="848"/>
      <c r="CR32" s="848"/>
      <c r="CS32" s="848"/>
      <c r="CT32" s="848"/>
      <c r="CU32" s="848"/>
      <c r="CV32" s="848"/>
      <c r="CW32" s="848"/>
      <c r="CX32" s="848"/>
      <c r="CY32" s="848"/>
      <c r="CZ32" s="848"/>
      <c r="DA32" s="848"/>
      <c r="DB32" s="848"/>
      <c r="DC32" s="848"/>
      <c r="DD32" s="848"/>
      <c r="DE32" s="848"/>
      <c r="DF32" s="848"/>
      <c r="DG32" s="848"/>
      <c r="DH32" s="848"/>
      <c r="DI32" s="848"/>
      <c r="DJ32" s="848"/>
      <c r="DK32" s="848"/>
      <c r="DL32" s="848"/>
      <c r="DM32" s="848"/>
      <c r="DN32" s="848"/>
      <c r="DO32" s="848"/>
      <c r="DP32" s="848"/>
      <c r="DQ32" s="848"/>
      <c r="DR32" s="848"/>
      <c r="DS32" s="848"/>
      <c r="DT32" s="848"/>
      <c r="DU32" s="848"/>
      <c r="DV32" s="848"/>
      <c r="DW32" s="848"/>
      <c r="DX32" s="848"/>
      <c r="DY32" s="848"/>
      <c r="DZ32" s="848"/>
      <c r="EA32" s="848"/>
      <c r="EB32" s="848"/>
      <c r="EC32" s="848"/>
      <c r="ED32" s="848"/>
      <c r="EE32" s="848"/>
      <c r="EF32" s="848"/>
      <c r="EG32" s="848"/>
      <c r="EH32" s="848"/>
      <c r="EI32" s="848"/>
      <c r="EJ32" s="848"/>
      <c r="EK32" s="848"/>
      <c r="EL32" s="848"/>
      <c r="EM32" s="848"/>
      <c r="EN32" s="848"/>
      <c r="EO32" s="848"/>
      <c r="EP32" s="848"/>
      <c r="EQ32" s="848"/>
      <c r="ER32" s="848"/>
      <c r="ES32" s="848"/>
      <c r="ET32" s="848"/>
      <c r="EU32" s="848"/>
      <c r="EV32" s="848"/>
      <c r="EW32" s="848"/>
      <c r="EX32" s="848"/>
      <c r="EY32" s="848"/>
      <c r="EZ32" s="848"/>
      <c r="FA32" s="848"/>
      <c r="FB32" s="848"/>
      <c r="FC32" s="848"/>
      <c r="FD32" s="848"/>
      <c r="FE32" s="848"/>
      <c r="FF32" s="848"/>
      <c r="FG32" s="848"/>
      <c r="FH32" s="848"/>
      <c r="FI32" s="848"/>
      <c r="FJ32" s="848"/>
      <c r="FK32" s="848"/>
      <c r="FL32" s="848"/>
      <c r="FM32" s="848"/>
      <c r="FN32" s="848"/>
      <c r="FO32" s="848"/>
      <c r="FP32" s="848"/>
      <c r="FQ32" s="848"/>
      <c r="FR32" s="848"/>
      <c r="FS32" s="848"/>
      <c r="FT32" s="848"/>
      <c r="FU32" s="848"/>
      <c r="FV32" s="848"/>
      <c r="FW32" s="848"/>
      <c r="FX32" s="848"/>
      <c r="FY32" s="848"/>
      <c r="FZ32" s="848"/>
      <c r="GA32" s="848"/>
      <c r="GB32" s="848"/>
      <c r="GC32" s="848"/>
      <c r="GD32" s="848"/>
      <c r="GE32" s="848"/>
      <c r="GF32" s="848"/>
      <c r="GG32" s="848"/>
      <c r="GH32" s="848"/>
      <c r="GI32" s="848"/>
      <c r="GJ32" s="848"/>
      <c r="GK32" s="848"/>
      <c r="GL32" s="848"/>
      <c r="GM32" s="848"/>
      <c r="GN32" s="848"/>
      <c r="GO32" s="848"/>
      <c r="GP32" s="848"/>
      <c r="GQ32" s="848"/>
      <c r="GR32" s="848"/>
      <c r="GS32" s="848"/>
      <c r="GT32" s="848"/>
      <c r="GU32" s="848"/>
      <c r="GV32" s="848"/>
      <c r="GW32" s="848"/>
      <c r="GX32" s="848"/>
      <c r="GY32" s="848"/>
      <c r="GZ32" s="848"/>
      <c r="HA32" s="848"/>
      <c r="HB32" s="848"/>
      <c r="HC32" s="848"/>
      <c r="HD32" s="848"/>
      <c r="HE32" s="848"/>
      <c r="HF32" s="848"/>
      <c r="HG32" s="848"/>
      <c r="HH32" s="848"/>
      <c r="HI32" s="848"/>
      <c r="HJ32" s="848"/>
      <c r="HK32" s="848"/>
      <c r="HL32" s="848"/>
      <c r="HM32" s="848"/>
      <c r="HN32" s="848"/>
      <c r="HO32" s="848"/>
      <c r="HP32" s="848"/>
      <c r="HQ32" s="848"/>
      <c r="HR32" s="848"/>
      <c r="HS32" s="848"/>
      <c r="HT32" s="848"/>
      <c r="HU32" s="848"/>
      <c r="HV32" s="848"/>
      <c r="HW32" s="848"/>
      <c r="HX32" s="848"/>
      <c r="HY32" s="848"/>
      <c r="HZ32" s="848"/>
      <c r="IA32" s="848"/>
      <c r="IB32" s="848"/>
      <c r="IC32" s="848"/>
      <c r="ID32" s="848"/>
      <c r="IE32" s="848"/>
      <c r="IF32" s="848"/>
      <c r="IG32" s="848"/>
      <c r="IH32" s="848"/>
      <c r="II32" s="848"/>
      <c r="IJ32" s="848"/>
      <c r="IK32" s="848"/>
      <c r="IL32" s="848"/>
      <c r="IM32" s="848"/>
      <c r="IN32" s="848"/>
      <c r="IO32" s="848"/>
      <c r="IP32" s="848"/>
      <c r="IQ32" s="848"/>
      <c r="IR32" s="848"/>
      <c r="IS32" s="848"/>
      <c r="IT32" s="848"/>
      <c r="IU32" s="848"/>
      <c r="IV32" s="848"/>
      <c r="IW32" s="848"/>
      <c r="IX32" s="848"/>
      <c r="IY32" s="848"/>
      <c r="IZ32" s="848"/>
      <c r="JA32" s="848"/>
      <c r="JB32" s="848"/>
      <c r="JC32" s="848"/>
      <c r="JD32" s="848"/>
      <c r="JE32" s="848"/>
      <c r="JF32" s="848"/>
      <c r="JG32" s="848"/>
      <c r="JH32" s="848"/>
      <c r="JI32" s="848"/>
      <c r="JJ32" s="848"/>
      <c r="JK32" s="848"/>
      <c r="JL32" s="848"/>
      <c r="JM32" s="848"/>
      <c r="JN32" s="848"/>
      <c r="JO32" s="848"/>
      <c r="JP32" s="848"/>
      <c r="JQ32" s="848"/>
      <c r="JR32" s="848"/>
      <c r="JS32" s="848"/>
      <c r="JT32" s="848"/>
      <c r="JU32" s="848"/>
      <c r="JV32" s="848"/>
      <c r="JW32" s="848"/>
      <c r="JX32" s="848"/>
      <c r="JY32" s="848"/>
      <c r="JZ32" s="848"/>
      <c r="KA32" s="848"/>
      <c r="KB32" s="848"/>
      <c r="KC32" s="848"/>
      <c r="KD32" s="848"/>
      <c r="KE32" s="848"/>
      <c r="KF32" s="848"/>
      <c r="KG32" s="848"/>
      <c r="KH32" s="848"/>
      <c r="KI32" s="848"/>
      <c r="KJ32" s="848"/>
      <c r="KK32" s="848"/>
      <c r="KL32" s="848"/>
      <c r="KM32" s="848"/>
      <c r="KN32" s="848"/>
      <c r="KO32" s="848"/>
      <c r="KP32" s="848"/>
      <c r="KQ32" s="848"/>
      <c r="KR32" s="848"/>
      <c r="KS32" s="848"/>
      <c r="KT32" s="848"/>
      <c r="KU32" s="848"/>
      <c r="KV32" s="848"/>
      <c r="KW32" s="848"/>
      <c r="KX32" s="848"/>
      <c r="KY32" s="848"/>
      <c r="KZ32" s="848"/>
      <c r="LA32" s="848"/>
      <c r="LB32" s="848"/>
      <c r="LC32" s="848"/>
      <c r="LD32" s="848"/>
      <c r="LE32" s="848"/>
      <c r="LF32" s="848"/>
      <c r="LG32" s="848"/>
      <c r="LH32" s="848"/>
      <c r="LI32" s="848"/>
      <c r="LJ32" s="848"/>
      <c r="LK32" s="848"/>
      <c r="LL32" s="848"/>
      <c r="LM32" s="848"/>
      <c r="LN32" s="848"/>
      <c r="LO32" s="848"/>
      <c r="LP32" s="848"/>
      <c r="LQ32" s="848"/>
      <c r="LR32" s="848"/>
      <c r="LS32" s="848"/>
      <c r="LT32" s="848"/>
      <c r="LU32" s="848"/>
      <c r="LV32" s="848"/>
      <c r="LW32" s="848"/>
      <c r="LX32" s="848"/>
      <c r="LY32" s="848"/>
      <c r="LZ32" s="848"/>
      <c r="MA32" s="848"/>
      <c r="MB32" s="848"/>
      <c r="MC32" s="848"/>
      <c r="MD32" s="848"/>
      <c r="ME32" s="848"/>
      <c r="MF32" s="848"/>
      <c r="MG32" s="848"/>
      <c r="MH32" s="848"/>
      <c r="MI32" s="848"/>
      <c r="MJ32" s="848"/>
      <c r="MK32" s="848"/>
      <c r="ML32" s="848"/>
      <c r="MM32" s="848"/>
      <c r="MN32" s="848"/>
      <c r="MO32" s="848"/>
      <c r="MP32" s="848"/>
      <c r="MQ32" s="848"/>
      <c r="MR32" s="848"/>
      <c r="MS32" s="848"/>
      <c r="MT32" s="848"/>
      <c r="MU32" s="848"/>
      <c r="MV32" s="848"/>
      <c r="MW32" s="848"/>
      <c r="MX32" s="848"/>
      <c r="MY32" s="848"/>
      <c r="MZ32" s="848"/>
      <c r="NA32" s="848"/>
      <c r="NB32" s="848"/>
      <c r="NC32" s="848"/>
      <c r="ND32" s="848"/>
      <c r="NE32" s="848"/>
      <c r="NF32" s="848"/>
      <c r="NG32" s="848"/>
      <c r="NH32" s="848"/>
      <c r="NI32" s="848"/>
      <c r="NJ32" s="848"/>
      <c r="NK32" s="848"/>
      <c r="NL32" s="848"/>
      <c r="NM32" s="848"/>
      <c r="NN32" s="848"/>
      <c r="NO32" s="848"/>
      <c r="NP32" s="848"/>
      <c r="NQ32" s="848"/>
      <c r="NR32" s="848"/>
      <c r="NS32" s="848"/>
      <c r="NT32" s="848"/>
      <c r="NU32" s="848"/>
      <c r="NV32" s="848"/>
      <c r="NW32" s="848"/>
      <c r="NX32" s="848"/>
      <c r="NY32" s="848"/>
      <c r="NZ32" s="848"/>
      <c r="OA32" s="848"/>
      <c r="OB32" s="848"/>
      <c r="OC32" s="848"/>
      <c r="OD32" s="848"/>
      <c r="OE32" s="848"/>
      <c r="OF32" s="848"/>
      <c r="OG32" s="848"/>
      <c r="OH32" s="848"/>
      <c r="OI32" s="848"/>
      <c r="OJ32" s="848"/>
      <c r="OK32" s="848"/>
      <c r="OL32" s="848"/>
      <c r="OM32" s="848"/>
      <c r="ON32" s="848"/>
      <c r="OO32" s="848"/>
      <c r="OP32" s="848"/>
      <c r="OQ32" s="848"/>
      <c r="OR32" s="848"/>
      <c r="OS32" s="848"/>
      <c r="OT32" s="848"/>
      <c r="OU32" s="848"/>
      <c r="OV32" s="848"/>
      <c r="OW32" s="848"/>
      <c r="OX32" s="848"/>
      <c r="OY32" s="848"/>
      <c r="OZ32" s="848"/>
      <c r="PA32" s="848"/>
      <c r="PB32" s="848"/>
      <c r="PC32" s="848"/>
      <c r="PD32" s="848"/>
      <c r="PE32" s="848"/>
      <c r="PF32" s="848"/>
      <c r="PG32" s="848"/>
      <c r="PH32" s="848"/>
      <c r="PI32" s="848"/>
      <c r="PJ32" s="848"/>
      <c r="PK32" s="848"/>
      <c r="PL32" s="848"/>
      <c r="PM32" s="848"/>
      <c r="PN32" s="848"/>
      <c r="PO32" s="848"/>
      <c r="PP32" s="848"/>
      <c r="PQ32" s="848"/>
      <c r="PR32" s="848"/>
      <c r="PS32" s="848"/>
      <c r="PT32" s="848"/>
      <c r="PU32" s="848"/>
      <c r="PV32" s="848"/>
      <c r="PW32" s="848"/>
      <c r="PX32" s="848"/>
      <c r="PY32" s="848"/>
      <c r="PZ32" s="848"/>
      <c r="QA32" s="848"/>
      <c r="QB32" s="848"/>
      <c r="QC32" s="848"/>
      <c r="QD32" s="848"/>
      <c r="QE32" s="848"/>
      <c r="QF32" s="848"/>
      <c r="QG32" s="848"/>
      <c r="QH32" s="848"/>
      <c r="QI32" s="848"/>
      <c r="QJ32" s="848"/>
      <c r="QK32" s="848"/>
      <c r="QL32" s="848"/>
      <c r="QM32" s="848"/>
      <c r="QN32" s="848"/>
      <c r="QO32" s="848"/>
      <c r="QP32" s="848"/>
      <c r="QQ32" s="848"/>
      <c r="QR32" s="848"/>
      <c r="QS32" s="848"/>
      <c r="QT32" s="848"/>
      <c r="QU32" s="848"/>
      <c r="QV32" s="848"/>
      <c r="QW32" s="848"/>
      <c r="QX32" s="848"/>
      <c r="QY32" s="848"/>
      <c r="QZ32" s="848"/>
      <c r="RA32" s="848"/>
      <c r="RB32" s="848"/>
      <c r="RC32" s="848"/>
      <c r="RD32" s="848"/>
      <c r="RE32" s="848"/>
      <c r="RF32" s="848"/>
      <c r="RG32" s="848"/>
      <c r="RH32" s="848"/>
      <c r="RI32" s="848"/>
      <c r="RJ32" s="848"/>
      <c r="RK32" s="848"/>
      <c r="RL32" s="848"/>
      <c r="RM32" s="848"/>
      <c r="RN32" s="848"/>
      <c r="RO32" s="848"/>
      <c r="RP32" s="848"/>
      <c r="RQ32" s="848"/>
      <c r="RR32" s="848"/>
      <c r="RS32" s="848"/>
      <c r="RT32" s="848"/>
      <c r="RU32" s="848"/>
      <c r="RV32" s="848"/>
      <c r="RW32" s="848"/>
      <c r="RX32" s="848"/>
      <c r="RY32" s="848"/>
      <c r="RZ32" s="848"/>
      <c r="SA32" s="848"/>
      <c r="SB32" s="848"/>
      <c r="SC32" s="848"/>
      <c r="SD32" s="848"/>
      <c r="SE32" s="848"/>
      <c r="SF32" s="848"/>
      <c r="SG32" s="848"/>
      <c r="SH32" s="848"/>
      <c r="SI32" s="848"/>
      <c r="SJ32" s="848"/>
      <c r="SK32" s="848"/>
      <c r="SL32" s="848"/>
      <c r="SM32" s="848"/>
      <c r="SN32" s="848"/>
      <c r="SO32" s="848"/>
      <c r="SP32" s="848"/>
      <c r="SQ32" s="848"/>
      <c r="SR32" s="848"/>
      <c r="SS32" s="848"/>
      <c r="ST32" s="848"/>
      <c r="SU32" s="848"/>
      <c r="SV32" s="848"/>
      <c r="SW32" s="848"/>
      <c r="SX32" s="848"/>
      <c r="SY32" s="848"/>
      <c r="SZ32" s="848"/>
      <c r="TA32" s="848"/>
      <c r="TB32" s="848"/>
      <c r="TC32" s="848"/>
      <c r="TD32" s="848"/>
      <c r="TE32" s="848"/>
      <c r="TF32" s="848"/>
      <c r="TG32" s="848"/>
      <c r="TH32" s="848"/>
      <c r="TI32" s="848"/>
      <c r="TJ32" s="848"/>
      <c r="TK32" s="848"/>
      <c r="TL32" s="848"/>
      <c r="TM32" s="848"/>
      <c r="TN32" s="848"/>
      <c r="TO32" s="848"/>
      <c r="TP32" s="848"/>
      <c r="TQ32" s="848"/>
      <c r="TR32" s="848"/>
      <c r="TS32" s="848"/>
      <c r="TT32" s="848"/>
      <c r="TU32" s="848"/>
      <c r="TV32" s="848"/>
      <c r="TW32" s="848"/>
      <c r="TX32" s="848"/>
      <c r="TY32" s="848"/>
      <c r="TZ32" s="848"/>
      <c r="UA32" s="848"/>
      <c r="UB32" s="848"/>
      <c r="UC32" s="848"/>
      <c r="UD32" s="848"/>
      <c r="UE32" s="848"/>
      <c r="UF32" s="848"/>
      <c r="UG32" s="848"/>
      <c r="UH32" s="848"/>
      <c r="UI32" s="848"/>
      <c r="UJ32" s="848"/>
      <c r="UK32" s="848"/>
      <c r="UL32" s="848"/>
      <c r="UM32" s="848"/>
      <c r="UN32" s="848"/>
      <c r="UO32" s="848"/>
      <c r="UP32" s="848"/>
      <c r="UQ32" s="848"/>
      <c r="UR32" s="848"/>
      <c r="US32" s="848"/>
      <c r="UT32" s="848"/>
      <c r="UU32" s="848"/>
      <c r="UV32" s="848"/>
      <c r="UW32" s="848"/>
      <c r="UX32" s="848"/>
      <c r="UY32" s="848"/>
      <c r="UZ32" s="848"/>
      <c r="VA32" s="848"/>
      <c r="VB32" s="848"/>
      <c r="VC32" s="848"/>
      <c r="VD32" s="848"/>
      <c r="VE32" s="848"/>
      <c r="VF32" s="848"/>
      <c r="VG32" s="848"/>
      <c r="VH32" s="848"/>
      <c r="VI32" s="848"/>
      <c r="VJ32" s="848"/>
      <c r="VK32" s="848"/>
      <c r="VL32" s="848"/>
      <c r="VM32" s="848"/>
      <c r="VN32" s="848"/>
      <c r="VO32" s="848"/>
      <c r="VP32" s="848"/>
      <c r="VQ32" s="848"/>
      <c r="VR32" s="848"/>
      <c r="VS32" s="848"/>
      <c r="VT32" s="848"/>
      <c r="VU32" s="848"/>
      <c r="VV32" s="848"/>
      <c r="VW32" s="848"/>
      <c r="VX32" s="848"/>
      <c r="VY32" s="848"/>
      <c r="VZ32" s="848"/>
      <c r="WA32" s="848"/>
      <c r="WB32" s="848"/>
      <c r="WC32" s="848"/>
      <c r="WD32" s="848"/>
      <c r="WE32" s="848"/>
      <c r="WF32" s="848"/>
      <c r="WG32" s="848"/>
      <c r="WH32" s="848"/>
      <c r="WI32" s="848"/>
      <c r="WJ32" s="848"/>
      <c r="WK32" s="848"/>
      <c r="WL32" s="848"/>
      <c r="WM32" s="848"/>
      <c r="WN32" s="848"/>
      <c r="WO32" s="848"/>
      <c r="WP32" s="848"/>
      <c r="WQ32" s="848"/>
      <c r="WR32" s="848"/>
      <c r="WS32" s="848"/>
      <c r="WT32" s="848"/>
      <c r="WU32" s="848"/>
      <c r="WV32" s="848"/>
      <c r="WW32" s="848"/>
      <c r="WX32" s="848"/>
      <c r="WY32" s="848"/>
      <c r="WZ32" s="848"/>
      <c r="XA32" s="848"/>
      <c r="XB32" s="848"/>
      <c r="XC32" s="848"/>
      <c r="XD32" s="848"/>
      <c r="XE32" s="848"/>
      <c r="XF32" s="848"/>
      <c r="XG32" s="848"/>
      <c r="XH32" s="848"/>
      <c r="XI32" s="848"/>
      <c r="XJ32" s="848"/>
      <c r="XK32" s="848"/>
      <c r="XL32" s="848"/>
      <c r="XM32" s="848"/>
      <c r="XN32" s="848"/>
      <c r="XO32" s="848"/>
      <c r="XP32" s="848"/>
      <c r="XQ32" s="848"/>
      <c r="XR32" s="848"/>
      <c r="XS32" s="848"/>
      <c r="XT32" s="848"/>
      <c r="XU32" s="848"/>
      <c r="XV32" s="848"/>
      <c r="XW32" s="848"/>
      <c r="XX32" s="848"/>
      <c r="XY32" s="848"/>
      <c r="XZ32" s="848"/>
      <c r="YA32" s="848"/>
      <c r="YB32" s="848"/>
      <c r="YC32" s="848"/>
      <c r="YD32" s="848"/>
      <c r="YE32" s="848"/>
      <c r="YF32" s="848"/>
      <c r="YG32" s="848"/>
      <c r="YH32" s="848"/>
      <c r="YI32" s="848"/>
      <c r="YJ32" s="848"/>
      <c r="YK32" s="848"/>
      <c r="YL32" s="848"/>
      <c r="YM32" s="848"/>
      <c r="YN32" s="848"/>
      <c r="YO32" s="848"/>
      <c r="YP32" s="848"/>
      <c r="YQ32" s="848"/>
      <c r="YR32" s="848"/>
      <c r="YS32" s="848"/>
      <c r="YT32" s="848"/>
      <c r="YU32" s="848"/>
      <c r="YV32" s="848"/>
      <c r="YW32" s="848"/>
      <c r="YX32" s="848"/>
      <c r="YY32" s="848"/>
      <c r="YZ32" s="848"/>
      <c r="ZA32" s="848"/>
      <c r="ZB32" s="848"/>
      <c r="ZC32" s="848"/>
      <c r="ZD32" s="848"/>
      <c r="ZE32" s="848"/>
      <c r="ZF32" s="848"/>
      <c r="ZG32" s="848"/>
      <c r="ZH32" s="848"/>
      <c r="ZI32" s="848"/>
      <c r="ZJ32" s="848"/>
      <c r="ZK32" s="848"/>
      <c r="ZL32" s="848"/>
      <c r="ZM32" s="848"/>
      <c r="ZN32" s="848"/>
      <c r="ZO32" s="848"/>
      <c r="ZP32" s="848"/>
      <c r="ZQ32" s="848"/>
      <c r="ZR32" s="848"/>
      <c r="ZS32" s="848"/>
      <c r="ZT32" s="848"/>
      <c r="ZU32" s="848"/>
      <c r="ZV32" s="848"/>
      <c r="ZW32" s="848"/>
      <c r="ZX32" s="848"/>
      <c r="ZY32" s="848"/>
      <c r="ZZ32" s="848"/>
      <c r="AAA32" s="848"/>
      <c r="AAB32" s="848"/>
      <c r="AAC32" s="848"/>
      <c r="AAD32" s="848"/>
      <c r="AAE32" s="848"/>
      <c r="AAF32" s="848"/>
      <c r="AAG32" s="848"/>
      <c r="AAH32" s="848"/>
      <c r="AAI32" s="848"/>
      <c r="AAJ32" s="848"/>
      <c r="AAK32" s="848"/>
      <c r="AAL32" s="848"/>
      <c r="AAM32" s="848"/>
      <c r="AAN32" s="848"/>
      <c r="AAO32" s="848"/>
      <c r="AAP32" s="848"/>
      <c r="AAQ32" s="848"/>
      <c r="AAR32" s="848"/>
      <c r="AAS32" s="848"/>
      <c r="AAT32" s="848"/>
      <c r="AAU32" s="848"/>
      <c r="AAV32" s="848"/>
      <c r="AAW32" s="848"/>
      <c r="AAX32" s="848"/>
      <c r="AAY32" s="848"/>
      <c r="AAZ32" s="848"/>
      <c r="ABA32" s="848"/>
      <c r="ABB32" s="848"/>
      <c r="ABC32" s="848"/>
      <c r="ABD32" s="848"/>
      <c r="ABE32" s="848"/>
      <c r="ABF32" s="848"/>
      <c r="ABG32" s="848"/>
      <c r="ABH32" s="848"/>
      <c r="ABI32" s="848"/>
      <c r="ABJ32" s="848"/>
      <c r="ABK32" s="848"/>
      <c r="ABL32" s="848"/>
      <c r="ABM32" s="848"/>
      <c r="ABN32" s="848"/>
      <c r="ABO32" s="848"/>
      <c r="ABP32" s="848"/>
      <c r="ABQ32" s="848"/>
      <c r="ABR32" s="848"/>
      <c r="ABS32" s="848"/>
      <c r="ABT32" s="848"/>
      <c r="ABU32" s="848"/>
      <c r="ABV32" s="848"/>
      <c r="ABW32" s="848"/>
      <c r="ABX32" s="848"/>
      <c r="ABY32" s="848"/>
      <c r="ABZ32" s="848"/>
      <c r="ACA32" s="848"/>
      <c r="ACB32" s="848"/>
      <c r="ACC32" s="848"/>
      <c r="ACD32" s="848"/>
      <c r="ACE32" s="848"/>
      <c r="ACF32" s="848"/>
      <c r="ACG32" s="848"/>
      <c r="ACH32" s="848"/>
      <c r="ACI32" s="848"/>
      <c r="ACJ32" s="848"/>
      <c r="ACK32" s="848"/>
      <c r="ACL32" s="848"/>
      <c r="ACM32" s="848"/>
      <c r="ACN32" s="848"/>
      <c r="ACO32" s="848"/>
      <c r="ACP32" s="848"/>
      <c r="ACQ32" s="848"/>
      <c r="ACR32" s="848"/>
      <c r="ACS32" s="848"/>
      <c r="ACT32" s="848"/>
      <c r="ACU32" s="848"/>
      <c r="ACV32" s="848"/>
      <c r="ACW32" s="848"/>
      <c r="ACX32" s="848"/>
      <c r="ACY32" s="848"/>
      <c r="ACZ32" s="848"/>
      <c r="ADA32" s="848"/>
      <c r="ADB32" s="848"/>
      <c r="ADC32" s="848"/>
      <c r="ADD32" s="848"/>
      <c r="ADE32" s="848"/>
      <c r="ADF32" s="848"/>
      <c r="ADG32" s="848"/>
      <c r="ADH32" s="848"/>
      <c r="ADI32" s="848"/>
      <c r="ADJ32" s="848"/>
      <c r="ADK32" s="848"/>
      <c r="ADL32" s="848"/>
      <c r="ADM32" s="848"/>
      <c r="ADN32" s="848"/>
      <c r="ADO32" s="848"/>
      <c r="ADP32" s="848"/>
      <c r="ADQ32" s="848"/>
      <c r="ADR32" s="848"/>
      <c r="ADS32" s="848"/>
      <c r="ADT32" s="848"/>
      <c r="ADU32" s="848"/>
      <c r="ADV32" s="848"/>
      <c r="ADW32" s="848"/>
      <c r="ADX32" s="848"/>
      <c r="ADY32" s="848"/>
      <c r="ADZ32" s="848"/>
      <c r="AEA32" s="848"/>
      <c r="AEB32" s="848"/>
      <c r="AEC32" s="848"/>
      <c r="AED32" s="848"/>
      <c r="AEE32" s="848"/>
      <c r="AEF32" s="848"/>
      <c r="AEG32" s="848"/>
      <c r="AEH32" s="848"/>
      <c r="AEI32" s="848"/>
      <c r="AEJ32" s="848"/>
      <c r="AEK32" s="848"/>
      <c r="AEL32" s="848"/>
      <c r="AEM32" s="848"/>
      <c r="AEN32" s="848"/>
      <c r="AEO32" s="848"/>
      <c r="AEP32" s="848"/>
      <c r="AEQ32" s="848"/>
      <c r="AER32" s="848"/>
      <c r="AES32" s="848"/>
      <c r="AET32" s="848"/>
      <c r="AEU32" s="848"/>
      <c r="AEV32" s="848"/>
      <c r="AEW32" s="848"/>
      <c r="AEX32" s="848"/>
      <c r="AEY32" s="848"/>
      <c r="AEZ32" s="848"/>
      <c r="AFA32" s="848"/>
      <c r="AFB32" s="848"/>
      <c r="AFC32" s="848"/>
      <c r="AFD32" s="848"/>
      <c r="AFE32" s="848"/>
      <c r="AFF32" s="848"/>
      <c r="AFG32" s="848"/>
      <c r="AFH32" s="848"/>
      <c r="AFI32" s="848"/>
      <c r="AFJ32" s="848"/>
      <c r="AFK32" s="848"/>
      <c r="AFL32" s="848"/>
      <c r="AFM32" s="848"/>
      <c r="AFN32" s="848"/>
      <c r="AFO32" s="848"/>
      <c r="AFP32" s="848"/>
      <c r="AFQ32" s="848"/>
      <c r="AFR32" s="848"/>
      <c r="AFS32" s="848"/>
      <c r="AFT32" s="848"/>
      <c r="AFU32" s="848"/>
      <c r="AFV32" s="848"/>
      <c r="AFW32" s="848"/>
      <c r="AFX32" s="848"/>
      <c r="AFY32" s="848"/>
      <c r="AFZ32" s="848"/>
      <c r="AGA32" s="848"/>
      <c r="AGB32" s="848"/>
      <c r="AGC32" s="848"/>
      <c r="AGD32" s="848"/>
      <c r="AGE32" s="848"/>
      <c r="AGF32" s="848"/>
      <c r="AGG32" s="848"/>
      <c r="AGH32" s="848"/>
      <c r="AGI32" s="848"/>
      <c r="AGJ32" s="848"/>
      <c r="AGK32" s="848"/>
      <c r="AGL32" s="848"/>
      <c r="AGM32" s="848"/>
      <c r="AGN32" s="848"/>
      <c r="AGO32" s="848"/>
      <c r="AGP32" s="848"/>
      <c r="AGQ32" s="848"/>
      <c r="AGR32" s="848"/>
      <c r="AGS32" s="848"/>
      <c r="AGT32" s="848"/>
      <c r="AGU32" s="848"/>
      <c r="AGV32" s="848"/>
      <c r="AGW32" s="848"/>
      <c r="AGX32" s="848"/>
      <c r="AGY32" s="848"/>
      <c r="AGZ32" s="848"/>
      <c r="AHA32" s="848"/>
      <c r="AHB32" s="848"/>
      <c r="AHC32" s="848"/>
      <c r="AHD32" s="848"/>
      <c r="AHE32" s="848"/>
      <c r="AHF32" s="848"/>
      <c r="AHG32" s="848"/>
      <c r="AHH32" s="848"/>
      <c r="AHI32" s="848"/>
      <c r="AHJ32" s="848"/>
      <c r="AHK32" s="848"/>
      <c r="AHL32" s="848"/>
      <c r="AHM32" s="848"/>
      <c r="AHN32" s="848"/>
      <c r="AHO32" s="848"/>
      <c r="AHP32" s="848"/>
      <c r="AHQ32" s="848"/>
      <c r="AHR32" s="848"/>
      <c r="AHS32" s="848"/>
      <c r="AHT32" s="848"/>
      <c r="AHU32" s="848"/>
      <c r="AHV32" s="848"/>
      <c r="AHW32" s="848"/>
      <c r="AHX32" s="848"/>
      <c r="AHY32" s="848"/>
      <c r="AHZ32" s="848"/>
      <c r="AIA32" s="848"/>
      <c r="AIB32" s="848"/>
      <c r="AIC32" s="848"/>
      <c r="AID32" s="848"/>
      <c r="AIE32" s="848"/>
      <c r="AIF32" s="848"/>
      <c r="AIG32" s="848"/>
      <c r="AIH32" s="848"/>
      <c r="AII32" s="848"/>
      <c r="AIJ32" s="848"/>
      <c r="AIK32" s="848"/>
      <c r="AIL32" s="848"/>
      <c r="AIM32" s="848"/>
      <c r="AIN32" s="848"/>
      <c r="AIO32" s="848"/>
      <c r="AIP32" s="848"/>
      <c r="AIQ32" s="848"/>
      <c r="AIR32" s="848"/>
      <c r="AIS32" s="848"/>
      <c r="AIT32" s="848"/>
      <c r="AIU32" s="848"/>
      <c r="AIV32" s="848"/>
      <c r="AIW32" s="848"/>
      <c r="AIX32" s="848"/>
      <c r="AIY32" s="848"/>
      <c r="AIZ32" s="848"/>
      <c r="AJA32" s="848"/>
      <c r="AJB32" s="848"/>
      <c r="AJC32" s="848"/>
      <c r="AJD32" s="848"/>
      <c r="AJE32" s="848"/>
      <c r="AJF32" s="848"/>
      <c r="AJG32" s="848"/>
      <c r="AJH32" s="848"/>
      <c r="AJI32" s="848"/>
      <c r="AJJ32" s="848"/>
      <c r="AJK32" s="848"/>
      <c r="AJL32" s="848"/>
      <c r="AJM32" s="848"/>
      <c r="AJN32" s="848"/>
      <c r="AJO32" s="848"/>
      <c r="AJP32" s="848"/>
      <c r="AJQ32" s="848"/>
      <c r="AJR32" s="848"/>
      <c r="AJS32" s="848"/>
      <c r="AJT32" s="848"/>
      <c r="AJU32" s="848"/>
      <c r="AJV32" s="848"/>
      <c r="AJW32" s="848"/>
      <c r="AJX32" s="848"/>
      <c r="AJY32" s="848"/>
      <c r="AJZ32" s="848"/>
      <c r="AKA32" s="848"/>
      <c r="AKB32" s="848"/>
      <c r="AKC32" s="848"/>
      <c r="AKD32" s="848"/>
      <c r="AKE32" s="848"/>
      <c r="AKF32" s="848"/>
      <c r="AKG32" s="848"/>
      <c r="AKH32" s="848"/>
      <c r="AKI32" s="848"/>
      <c r="AKJ32" s="848"/>
      <c r="AKK32" s="848"/>
      <c r="AKL32" s="848"/>
      <c r="AKM32" s="848"/>
      <c r="AKN32" s="848"/>
      <c r="AKO32" s="848"/>
      <c r="AKP32" s="848"/>
      <c r="AKQ32" s="848"/>
      <c r="AKR32" s="848"/>
      <c r="AKS32" s="848"/>
      <c r="AKT32" s="848"/>
      <c r="AKU32" s="848"/>
      <c r="AKV32" s="848"/>
      <c r="AKW32" s="848"/>
      <c r="AKX32" s="848"/>
      <c r="AKY32" s="848"/>
      <c r="AKZ32" s="848"/>
      <c r="ALA32" s="848"/>
      <c r="ALB32" s="848"/>
      <c r="ALC32" s="848"/>
      <c r="ALD32" s="848"/>
      <c r="ALE32" s="848"/>
      <c r="ALF32" s="848"/>
      <c r="ALG32" s="848"/>
      <c r="ALH32" s="848"/>
      <c r="ALI32" s="848"/>
      <c r="ALJ32" s="848"/>
      <c r="ALK32" s="848"/>
      <c r="ALL32" s="848"/>
      <c r="ALM32" s="848"/>
      <c r="ALN32" s="848"/>
      <c r="ALO32" s="848"/>
      <c r="ALP32" s="848"/>
      <c r="ALQ32" s="848"/>
      <c r="ALR32" s="848"/>
      <c r="ALS32" s="848"/>
      <c r="ALT32" s="848"/>
      <c r="ALU32" s="848"/>
      <c r="ALV32" s="848"/>
      <c r="ALW32" s="848"/>
      <c r="ALX32" s="848"/>
      <c r="ALY32" s="848"/>
      <c r="ALZ32" s="848"/>
      <c r="AMA32" s="848"/>
      <c r="AMB32" s="848"/>
      <c r="AMC32" s="848"/>
      <c r="AMD32" s="848"/>
      <c r="AME32" s="848"/>
      <c r="AMF32" s="848"/>
      <c r="AMG32" s="848"/>
      <c r="AMH32" s="848"/>
      <c r="AMI32" s="848"/>
      <c r="AMJ32" s="848"/>
      <c r="AMK32" s="848"/>
      <c r="AML32" s="848"/>
      <c r="AMM32" s="848"/>
      <c r="AMN32" s="848"/>
      <c r="AMO32" s="848"/>
      <c r="AMP32" s="848"/>
      <c r="AMQ32" s="848"/>
      <c r="AMR32" s="848"/>
      <c r="AMS32" s="848"/>
      <c r="AMT32" s="848"/>
      <c r="AMU32" s="848"/>
      <c r="AMV32" s="848"/>
      <c r="AMW32" s="848"/>
      <c r="AMX32" s="848"/>
      <c r="AMY32" s="848"/>
      <c r="AMZ32" s="848"/>
      <c r="ANA32" s="848"/>
      <c r="ANB32" s="848"/>
      <c r="ANC32" s="848"/>
      <c r="AND32" s="848"/>
      <c r="ANE32" s="848"/>
      <c r="ANF32" s="848"/>
      <c r="ANG32" s="848"/>
      <c r="ANH32" s="848"/>
      <c r="ANI32" s="848"/>
      <c r="ANJ32" s="848"/>
      <c r="ANK32" s="848"/>
      <c r="ANL32" s="848"/>
      <c r="ANM32" s="848"/>
      <c r="ANN32" s="848"/>
      <c r="ANO32" s="848"/>
      <c r="ANP32" s="848"/>
      <c r="ANQ32" s="848"/>
      <c r="ANR32" s="848"/>
      <c r="ANS32" s="848"/>
      <c r="ANT32" s="848"/>
      <c r="ANU32" s="848"/>
      <c r="ANV32" s="848"/>
      <c r="ANW32" s="848"/>
      <c r="ANX32" s="848"/>
      <c r="ANY32" s="848"/>
      <c r="ANZ32" s="848"/>
      <c r="AOA32" s="848"/>
      <c r="AOB32" s="848"/>
      <c r="AOC32" s="848"/>
      <c r="AOD32" s="848"/>
      <c r="AOE32" s="848"/>
      <c r="AOF32" s="848"/>
      <c r="AOG32" s="848"/>
      <c r="AOH32" s="848"/>
      <c r="AOI32" s="848"/>
      <c r="AOJ32" s="848"/>
      <c r="AOK32" s="848"/>
      <c r="AOL32" s="848"/>
      <c r="AOM32" s="848"/>
      <c r="AON32" s="848"/>
      <c r="AOO32" s="848"/>
      <c r="AOP32" s="848"/>
      <c r="AOQ32" s="848"/>
      <c r="AOR32" s="848"/>
      <c r="AOS32" s="848"/>
      <c r="AOT32" s="848"/>
      <c r="AOU32" s="848"/>
      <c r="AOV32" s="848"/>
      <c r="AOW32" s="848"/>
      <c r="AOX32" s="848"/>
      <c r="AOY32" s="848"/>
      <c r="AOZ32" s="848"/>
      <c r="APA32" s="848"/>
      <c r="APB32" s="848"/>
      <c r="APC32" s="848"/>
      <c r="APD32" s="848"/>
      <c r="APE32" s="848"/>
      <c r="APF32" s="848"/>
      <c r="APG32" s="848"/>
      <c r="APH32" s="848"/>
      <c r="API32" s="848"/>
      <c r="APJ32" s="848"/>
      <c r="APK32" s="848"/>
      <c r="APL32" s="848"/>
      <c r="APM32" s="848"/>
      <c r="APN32" s="848"/>
      <c r="APO32" s="848"/>
      <c r="APP32" s="848"/>
      <c r="APQ32" s="848"/>
      <c r="APR32" s="848"/>
      <c r="APS32" s="848"/>
      <c r="APT32" s="848"/>
      <c r="APU32" s="848"/>
      <c r="APV32" s="848"/>
      <c r="APW32" s="848"/>
      <c r="APX32" s="848"/>
      <c r="APY32" s="848"/>
      <c r="APZ32" s="848"/>
      <c r="AQA32" s="848"/>
      <c r="AQB32" s="848"/>
      <c r="AQC32" s="848"/>
      <c r="AQD32" s="848"/>
      <c r="AQE32" s="848"/>
      <c r="AQF32" s="848"/>
      <c r="AQG32" s="848"/>
      <c r="AQH32" s="848"/>
      <c r="AQI32" s="848"/>
      <c r="AQJ32" s="848"/>
      <c r="AQK32" s="848"/>
      <c r="AQL32" s="848"/>
      <c r="AQM32" s="848"/>
      <c r="AQN32" s="848"/>
      <c r="AQO32" s="848"/>
      <c r="AQP32" s="848"/>
      <c r="AQQ32" s="848"/>
      <c r="AQR32" s="848"/>
      <c r="AQS32" s="848"/>
      <c r="AQT32" s="848"/>
      <c r="AQU32" s="848"/>
      <c r="AQV32" s="848"/>
      <c r="AQW32" s="848"/>
      <c r="AQX32" s="848"/>
      <c r="AQY32" s="848"/>
      <c r="AQZ32" s="848"/>
      <c r="ARA32" s="848"/>
      <c r="ARB32" s="848"/>
      <c r="ARC32" s="848"/>
      <c r="ARD32" s="848"/>
      <c r="ARE32" s="848"/>
      <c r="ARF32" s="848"/>
      <c r="ARG32" s="848"/>
      <c r="ARH32" s="848"/>
      <c r="ARI32" s="848"/>
      <c r="ARJ32" s="848"/>
      <c r="ARK32" s="848"/>
      <c r="ARL32" s="848"/>
      <c r="ARM32" s="848"/>
      <c r="ARN32" s="848"/>
      <c r="ARO32" s="848"/>
      <c r="ARP32" s="848"/>
      <c r="ARQ32" s="848"/>
      <c r="ARR32" s="848"/>
      <c r="ARS32" s="848"/>
      <c r="ART32" s="848"/>
      <c r="ARU32" s="848"/>
      <c r="ARV32" s="848"/>
      <c r="ARW32" s="848"/>
      <c r="ARX32" s="848"/>
      <c r="ARY32" s="848"/>
      <c r="ARZ32" s="848"/>
      <c r="ASA32" s="848"/>
      <c r="ASB32" s="848"/>
      <c r="ASC32" s="848"/>
      <c r="ASD32" s="848"/>
      <c r="ASE32" s="848"/>
      <c r="ASF32" s="848"/>
      <c r="ASG32" s="848"/>
      <c r="ASH32" s="848"/>
      <c r="ASI32" s="848"/>
      <c r="ASJ32" s="848"/>
      <c r="ASK32" s="848"/>
      <c r="ASL32" s="848"/>
      <c r="ASM32" s="848"/>
      <c r="ASN32" s="848"/>
      <c r="ASO32" s="848"/>
      <c r="ASP32" s="848"/>
      <c r="ASQ32" s="848"/>
      <c r="ASR32" s="848"/>
      <c r="ASS32" s="848"/>
      <c r="AST32" s="848"/>
      <c r="ASU32" s="848"/>
      <c r="ASV32" s="848"/>
      <c r="ASW32" s="848"/>
      <c r="ASX32" s="848"/>
      <c r="ASY32" s="848"/>
      <c r="ASZ32" s="848"/>
      <c r="ATA32" s="848"/>
      <c r="ATB32" s="848"/>
      <c r="ATC32" s="848"/>
      <c r="ATD32" s="848"/>
      <c r="ATE32" s="848"/>
      <c r="ATF32" s="848"/>
      <c r="ATG32" s="848"/>
      <c r="ATH32" s="848"/>
      <c r="ATI32" s="848"/>
      <c r="ATJ32" s="848"/>
      <c r="ATK32" s="848"/>
      <c r="ATL32" s="848"/>
      <c r="ATM32" s="848"/>
      <c r="ATN32" s="848"/>
      <c r="ATO32" s="848"/>
      <c r="ATP32" s="848"/>
      <c r="ATQ32" s="848"/>
      <c r="ATR32" s="848"/>
      <c r="ATS32" s="848"/>
      <c r="ATT32" s="848"/>
      <c r="ATU32" s="848"/>
      <c r="ATV32" s="848"/>
      <c r="ATW32" s="848"/>
      <c r="ATX32" s="848"/>
      <c r="ATY32" s="848"/>
      <c r="ATZ32" s="848"/>
      <c r="AUA32" s="848"/>
      <c r="AUB32" s="848"/>
      <c r="AUC32" s="848"/>
      <c r="AUD32" s="848"/>
      <c r="AUE32" s="848"/>
      <c r="AUF32" s="848"/>
      <c r="AUG32" s="848"/>
      <c r="AUH32" s="848"/>
      <c r="AUI32" s="848"/>
      <c r="AUJ32" s="848"/>
      <c r="AUK32" s="848"/>
      <c r="AUL32" s="848"/>
      <c r="AUM32" s="848"/>
      <c r="AUN32" s="848"/>
      <c r="AUO32" s="848"/>
      <c r="AUP32" s="848"/>
      <c r="AUQ32" s="848"/>
      <c r="AUR32" s="848"/>
      <c r="AUS32" s="848"/>
      <c r="AUT32" s="848"/>
      <c r="AUU32" s="848"/>
      <c r="AUV32" s="848"/>
      <c r="AUW32" s="848"/>
      <c r="AUX32" s="848"/>
      <c r="AUY32" s="848"/>
      <c r="AUZ32" s="848"/>
      <c r="AVA32" s="848"/>
      <c r="AVB32" s="848"/>
      <c r="AVC32" s="848"/>
      <c r="AVD32" s="848"/>
      <c r="AVE32" s="848"/>
      <c r="AVF32" s="848"/>
      <c r="AVG32" s="848"/>
      <c r="AVH32" s="848"/>
      <c r="AVI32" s="848"/>
      <c r="AVJ32" s="848"/>
      <c r="AVK32" s="848"/>
      <c r="AVL32" s="848"/>
      <c r="AVM32" s="848"/>
      <c r="AVN32" s="848"/>
      <c r="AVO32" s="848"/>
      <c r="AVP32" s="848"/>
      <c r="AVQ32" s="848"/>
      <c r="AVR32" s="848"/>
      <c r="AVS32" s="848"/>
      <c r="AVT32" s="848"/>
      <c r="AVU32" s="848"/>
      <c r="AVV32" s="848"/>
      <c r="AVW32" s="848"/>
      <c r="AVX32" s="848"/>
      <c r="AVY32" s="848"/>
      <c r="AVZ32" s="848"/>
      <c r="AWA32" s="848"/>
      <c r="AWB32" s="848"/>
      <c r="AWC32" s="848"/>
      <c r="AWD32" s="848"/>
      <c r="AWE32" s="848"/>
      <c r="AWF32" s="848"/>
      <c r="AWG32" s="848"/>
      <c r="AWH32" s="848"/>
      <c r="AWI32" s="848"/>
      <c r="AWJ32" s="848"/>
      <c r="AWK32" s="848"/>
      <c r="AWL32" s="848"/>
      <c r="AWM32" s="848"/>
      <c r="AWN32" s="848"/>
      <c r="AWO32" s="848"/>
      <c r="AWP32" s="848"/>
      <c r="AWQ32" s="848"/>
      <c r="AWR32" s="848"/>
      <c r="AWS32" s="848"/>
      <c r="AWT32" s="848"/>
      <c r="AWU32" s="848"/>
      <c r="AWV32" s="848"/>
      <c r="AWW32" s="848"/>
      <c r="AWX32" s="848"/>
      <c r="AWY32" s="848"/>
      <c r="AWZ32" s="848"/>
      <c r="AXA32" s="848"/>
      <c r="AXB32" s="848"/>
      <c r="AXC32" s="848"/>
      <c r="AXD32" s="848"/>
      <c r="AXE32" s="848"/>
      <c r="AXF32" s="848"/>
      <c r="AXG32" s="848"/>
      <c r="AXH32" s="848"/>
      <c r="AXI32" s="848"/>
      <c r="AXJ32" s="848"/>
      <c r="AXK32" s="848"/>
      <c r="AXL32" s="848"/>
      <c r="AXM32" s="848"/>
      <c r="AXN32" s="848"/>
      <c r="AXO32" s="848"/>
      <c r="AXP32" s="848"/>
      <c r="AXQ32" s="848"/>
      <c r="AXR32" s="848"/>
      <c r="AXS32" s="848"/>
      <c r="AXT32" s="848"/>
      <c r="AXU32" s="848"/>
      <c r="AXV32" s="848"/>
      <c r="AXW32" s="848"/>
      <c r="AXX32" s="848"/>
      <c r="AXY32" s="848"/>
      <c r="AXZ32" s="848"/>
      <c r="AYA32" s="848"/>
      <c r="AYB32" s="848"/>
      <c r="AYC32" s="848"/>
      <c r="AYD32" s="848"/>
      <c r="AYE32" s="848"/>
      <c r="AYF32" s="848"/>
      <c r="AYG32" s="848"/>
      <c r="AYH32" s="848"/>
      <c r="AYI32" s="848"/>
      <c r="AYJ32" s="848"/>
      <c r="AYK32" s="848"/>
      <c r="AYL32" s="848"/>
      <c r="AYM32" s="848"/>
      <c r="AYN32" s="848"/>
      <c r="AYO32" s="848"/>
      <c r="AYP32" s="848"/>
      <c r="AYQ32" s="848"/>
      <c r="AYR32" s="848"/>
      <c r="AYS32" s="848"/>
      <c r="AYT32" s="848"/>
      <c r="AYU32" s="848"/>
      <c r="AYV32" s="848"/>
      <c r="AYW32" s="848"/>
      <c r="AYX32" s="848"/>
      <c r="AYY32" s="848"/>
      <c r="AYZ32" s="848"/>
      <c r="AZA32" s="848"/>
      <c r="AZB32" s="848"/>
      <c r="AZC32" s="848"/>
      <c r="AZD32" s="848"/>
      <c r="AZE32" s="848"/>
      <c r="AZF32" s="848"/>
      <c r="AZG32" s="848"/>
      <c r="AZH32" s="848"/>
      <c r="AZI32" s="848"/>
      <c r="AZJ32" s="848"/>
      <c r="AZK32" s="848"/>
      <c r="AZL32" s="848"/>
      <c r="AZM32" s="848"/>
      <c r="AZN32" s="848"/>
      <c r="AZO32" s="848"/>
      <c r="AZP32" s="848"/>
      <c r="AZQ32" s="848"/>
      <c r="AZR32" s="848"/>
      <c r="AZS32" s="848"/>
      <c r="AZT32" s="848"/>
      <c r="AZU32" s="848"/>
      <c r="AZV32" s="848"/>
      <c r="AZW32" s="848"/>
      <c r="AZX32" s="848"/>
      <c r="AZY32" s="848"/>
      <c r="AZZ32" s="848"/>
      <c r="BAA32" s="848"/>
      <c r="BAB32" s="848"/>
      <c r="BAC32" s="848"/>
      <c r="BAD32" s="848"/>
      <c r="BAE32" s="848"/>
      <c r="BAF32" s="848"/>
      <c r="BAG32" s="848"/>
      <c r="BAH32" s="848"/>
      <c r="BAI32" s="848"/>
      <c r="BAJ32" s="848"/>
      <c r="BAK32" s="848"/>
      <c r="BAL32" s="848"/>
      <c r="BAM32" s="848"/>
      <c r="BAN32" s="848"/>
      <c r="BAO32" s="848"/>
      <c r="BAP32" s="848"/>
      <c r="BAQ32" s="848"/>
      <c r="BAR32" s="848"/>
      <c r="BAS32" s="848"/>
      <c r="BAT32" s="848"/>
      <c r="BAU32" s="848"/>
      <c r="BAV32" s="848"/>
      <c r="BAW32" s="848"/>
      <c r="BAX32" s="848"/>
      <c r="BAY32" s="848"/>
      <c r="BAZ32" s="848"/>
      <c r="BBA32" s="848"/>
      <c r="BBB32" s="848"/>
      <c r="BBC32" s="848"/>
      <c r="BBD32" s="848"/>
      <c r="BBE32" s="848"/>
      <c r="BBF32" s="848"/>
      <c r="BBG32" s="848"/>
      <c r="BBH32" s="848"/>
      <c r="BBI32" s="848"/>
      <c r="BBJ32" s="848"/>
      <c r="BBK32" s="848"/>
      <c r="BBL32" s="848"/>
      <c r="BBM32" s="848"/>
      <c r="BBN32" s="848"/>
      <c r="BBO32" s="848"/>
      <c r="BBP32" s="848"/>
      <c r="BBQ32" s="848"/>
      <c r="BBR32" s="848"/>
      <c r="BBS32" s="848"/>
      <c r="BBT32" s="848"/>
      <c r="BBU32" s="848"/>
      <c r="BBV32" s="848"/>
      <c r="BBW32" s="848"/>
      <c r="BBX32" s="848"/>
      <c r="BBY32" s="848"/>
      <c r="BBZ32" s="848"/>
      <c r="BCA32" s="848"/>
      <c r="BCB32" s="848"/>
      <c r="BCC32" s="848"/>
      <c r="BCD32" s="848"/>
      <c r="BCE32" s="848"/>
      <c r="BCF32" s="848"/>
      <c r="BCG32" s="848"/>
      <c r="BCH32" s="848"/>
      <c r="BCI32" s="848"/>
      <c r="BCJ32" s="848"/>
      <c r="BCK32" s="848"/>
      <c r="BCL32" s="848"/>
      <c r="BCM32" s="848"/>
      <c r="BCN32" s="848"/>
      <c r="BCO32" s="848"/>
      <c r="BCP32" s="848"/>
      <c r="BCQ32" s="848"/>
      <c r="BCR32" s="848"/>
      <c r="BCS32" s="848"/>
      <c r="BCT32" s="848"/>
      <c r="BCU32" s="848"/>
      <c r="BCV32" s="848"/>
      <c r="BCW32" s="848"/>
      <c r="BCX32" s="848"/>
      <c r="BCY32" s="848"/>
      <c r="BCZ32" s="848"/>
      <c r="BDA32" s="848"/>
      <c r="BDB32" s="848"/>
      <c r="BDC32" s="848"/>
      <c r="BDD32" s="848"/>
      <c r="BDE32" s="848"/>
      <c r="BDF32" s="848"/>
      <c r="BDG32" s="848"/>
      <c r="BDH32" s="848"/>
      <c r="BDI32" s="848"/>
      <c r="BDJ32" s="848"/>
      <c r="BDK32" s="848"/>
      <c r="BDL32" s="848"/>
      <c r="BDM32" s="848"/>
      <c r="BDN32" s="848"/>
      <c r="BDO32" s="848"/>
      <c r="BDP32" s="848"/>
      <c r="BDQ32" s="848"/>
      <c r="BDR32" s="848"/>
      <c r="BDS32" s="848"/>
      <c r="BDT32" s="848"/>
      <c r="BDU32" s="848"/>
      <c r="BDV32" s="848"/>
      <c r="BDW32" s="848"/>
      <c r="BDX32" s="848"/>
      <c r="BDY32" s="848"/>
      <c r="BDZ32" s="848"/>
      <c r="BEA32" s="848"/>
      <c r="BEB32" s="848"/>
      <c r="BEC32" s="848"/>
      <c r="BED32" s="848"/>
      <c r="BEE32" s="848"/>
      <c r="BEF32" s="848"/>
      <c r="BEG32" s="848"/>
      <c r="BEH32" s="848"/>
      <c r="BEI32" s="848"/>
      <c r="BEJ32" s="848"/>
      <c r="BEK32" s="848"/>
      <c r="BEL32" s="848"/>
      <c r="BEM32" s="848"/>
      <c r="BEN32" s="848"/>
      <c r="BEO32" s="848"/>
      <c r="BEP32" s="848"/>
      <c r="BEQ32" s="848"/>
      <c r="BER32" s="848"/>
      <c r="BES32" s="848"/>
      <c r="BET32" s="848"/>
      <c r="BEU32" s="848"/>
      <c r="BEV32" s="848"/>
      <c r="BEW32" s="848"/>
      <c r="BEX32" s="848"/>
      <c r="BEY32" s="848"/>
      <c r="BEZ32" s="848"/>
      <c r="BFA32" s="848"/>
      <c r="BFB32" s="848"/>
      <c r="BFC32" s="848"/>
      <c r="BFD32" s="848"/>
      <c r="BFE32" s="848"/>
      <c r="BFF32" s="848"/>
      <c r="BFG32" s="848"/>
      <c r="BFH32" s="848"/>
      <c r="BFI32" s="848"/>
      <c r="BFJ32" s="848"/>
      <c r="BFK32" s="848"/>
      <c r="BFL32" s="848"/>
      <c r="BFM32" s="848"/>
      <c r="BFN32" s="848"/>
      <c r="BFO32" s="848"/>
      <c r="BFP32" s="848"/>
      <c r="BFQ32" s="848"/>
      <c r="BFR32" s="848"/>
      <c r="BFS32" s="848"/>
      <c r="BFT32" s="848"/>
      <c r="BFU32" s="848"/>
      <c r="BFV32" s="848"/>
      <c r="BFW32" s="848"/>
      <c r="BFX32" s="848"/>
      <c r="BFY32" s="848"/>
      <c r="BFZ32" s="848"/>
      <c r="BGA32" s="848"/>
      <c r="BGB32" s="848"/>
      <c r="BGC32" s="848"/>
      <c r="BGD32" s="848"/>
      <c r="BGE32" s="848"/>
      <c r="BGF32" s="848"/>
      <c r="BGG32" s="848"/>
      <c r="BGH32" s="848"/>
      <c r="BGI32" s="848"/>
      <c r="BGJ32" s="848"/>
      <c r="BGK32" s="848"/>
      <c r="BGL32" s="848"/>
      <c r="BGM32" s="848"/>
      <c r="BGN32" s="848"/>
      <c r="BGO32" s="848"/>
      <c r="BGP32" s="848"/>
      <c r="BGQ32" s="848"/>
      <c r="BGR32" s="848"/>
      <c r="BGS32" s="848"/>
      <c r="BGT32" s="848"/>
      <c r="BGU32" s="848"/>
      <c r="BGV32" s="848"/>
      <c r="BGW32" s="848"/>
      <c r="BGX32" s="848"/>
      <c r="BGY32" s="848"/>
      <c r="BGZ32" s="848"/>
      <c r="BHA32" s="848"/>
      <c r="BHB32" s="848"/>
      <c r="BHC32" s="848"/>
      <c r="BHD32" s="848"/>
      <c r="BHE32" s="848"/>
      <c r="BHF32" s="848"/>
      <c r="BHG32" s="848"/>
      <c r="BHH32" s="848"/>
      <c r="BHI32" s="848"/>
      <c r="BHJ32" s="848"/>
      <c r="BHK32" s="848"/>
      <c r="BHL32" s="848"/>
      <c r="BHM32" s="848"/>
      <c r="BHN32" s="848"/>
      <c r="BHO32" s="848"/>
      <c r="BHP32" s="848"/>
      <c r="BHQ32" s="848"/>
      <c r="BHR32" s="848"/>
      <c r="BHS32" s="848"/>
      <c r="BHT32" s="848"/>
      <c r="BHU32" s="848"/>
      <c r="BHV32" s="848"/>
      <c r="BHW32" s="848"/>
      <c r="BHX32" s="848"/>
      <c r="BHY32" s="848"/>
      <c r="BHZ32" s="848"/>
      <c r="BIA32" s="848"/>
      <c r="BIB32" s="848"/>
      <c r="BIC32" s="848"/>
      <c r="BID32" s="848"/>
      <c r="BIE32" s="848"/>
      <c r="BIF32" s="848"/>
      <c r="BIG32" s="848"/>
      <c r="BIH32" s="848"/>
      <c r="BII32" s="848"/>
      <c r="BIJ32" s="848"/>
      <c r="BIK32" s="848"/>
      <c r="BIL32" s="848"/>
      <c r="BIM32" s="848"/>
      <c r="BIN32" s="848"/>
      <c r="BIO32" s="848"/>
      <c r="BIP32" s="848"/>
      <c r="BIQ32" s="848"/>
      <c r="BIR32" s="848"/>
      <c r="BIS32" s="848"/>
      <c r="BIT32" s="848"/>
      <c r="BIU32" s="848"/>
      <c r="BIV32" s="848"/>
      <c r="BIW32" s="848"/>
      <c r="BIX32" s="848"/>
      <c r="BIY32" s="848"/>
      <c r="BIZ32" s="848"/>
      <c r="BJA32" s="848"/>
      <c r="BJB32" s="848"/>
      <c r="BJC32" s="848"/>
      <c r="BJD32" s="848"/>
      <c r="BJE32" s="848"/>
      <c r="BJF32" s="848"/>
      <c r="BJG32" s="848"/>
      <c r="BJH32" s="848"/>
      <c r="BJI32" s="848"/>
      <c r="BJJ32" s="848"/>
      <c r="BJK32" s="848"/>
      <c r="BJL32" s="848"/>
      <c r="BJM32" s="848"/>
      <c r="BJN32" s="848"/>
      <c r="BJO32" s="848"/>
      <c r="BJP32" s="848"/>
      <c r="BJQ32" s="848"/>
      <c r="BJR32" s="848"/>
      <c r="BJS32" s="848"/>
      <c r="BJT32" s="848"/>
      <c r="BJU32" s="848"/>
      <c r="BJV32" s="848"/>
      <c r="BJW32" s="848"/>
      <c r="BJX32" s="848"/>
      <c r="BJY32" s="848"/>
      <c r="BJZ32" s="848"/>
      <c r="BKA32" s="848"/>
      <c r="BKB32" s="848"/>
      <c r="BKC32" s="848"/>
      <c r="BKD32" s="848"/>
      <c r="BKE32" s="848"/>
      <c r="BKF32" s="848"/>
      <c r="BKG32" s="848"/>
      <c r="BKH32" s="848"/>
      <c r="BKI32" s="848"/>
      <c r="BKJ32" s="848"/>
      <c r="BKK32" s="848"/>
      <c r="BKL32" s="848"/>
      <c r="BKM32" s="848"/>
      <c r="BKN32" s="848"/>
      <c r="BKO32" s="848"/>
      <c r="BKP32" s="848"/>
      <c r="BKQ32" s="848"/>
      <c r="BKR32" s="848"/>
      <c r="BKS32" s="848"/>
      <c r="BKT32" s="848"/>
      <c r="BKU32" s="848"/>
      <c r="BKV32" s="848"/>
      <c r="BKW32" s="848"/>
      <c r="BKX32" s="848"/>
      <c r="BKY32" s="848"/>
      <c r="BKZ32" s="848"/>
      <c r="BLA32" s="848"/>
      <c r="BLB32" s="848"/>
      <c r="BLC32" s="848"/>
      <c r="BLD32" s="848"/>
      <c r="BLE32" s="848"/>
      <c r="BLF32" s="848"/>
      <c r="BLG32" s="848"/>
      <c r="BLH32" s="848"/>
      <c r="BLI32" s="848"/>
      <c r="BLJ32" s="848"/>
      <c r="BLK32" s="848"/>
      <c r="BLL32" s="848"/>
      <c r="BLM32" s="848"/>
      <c r="BLN32" s="848"/>
      <c r="BLO32" s="848"/>
      <c r="BLP32" s="848"/>
      <c r="BLQ32" s="848"/>
      <c r="BLR32" s="848"/>
      <c r="BLS32" s="848"/>
      <c r="BLT32" s="848"/>
      <c r="BLU32" s="848"/>
      <c r="BLV32" s="848"/>
      <c r="BLW32" s="848"/>
      <c r="BLX32" s="848"/>
      <c r="BLY32" s="848"/>
      <c r="BLZ32" s="848"/>
      <c r="BMA32" s="848"/>
      <c r="BMB32" s="848"/>
      <c r="BMC32" s="848"/>
      <c r="BMD32" s="848"/>
      <c r="BME32" s="848"/>
      <c r="BMF32" s="848"/>
      <c r="BMG32" s="848"/>
      <c r="BMH32" s="848"/>
      <c r="BMI32" s="848"/>
      <c r="BMJ32" s="848"/>
      <c r="BMK32" s="848"/>
      <c r="BML32" s="848"/>
      <c r="BMM32" s="848"/>
      <c r="BMN32" s="848"/>
      <c r="BMO32" s="848"/>
      <c r="BMP32" s="848"/>
      <c r="BMQ32" s="848"/>
      <c r="BMR32" s="848"/>
      <c r="BMS32" s="848"/>
      <c r="BMT32" s="848"/>
      <c r="BMU32" s="848"/>
      <c r="BMV32" s="848"/>
      <c r="BMW32" s="848"/>
      <c r="BMX32" s="848"/>
      <c r="BMY32" s="848"/>
      <c r="BMZ32" s="848"/>
      <c r="BNA32" s="848"/>
      <c r="BNB32" s="848"/>
      <c r="BNC32" s="848"/>
      <c r="BND32" s="848"/>
      <c r="BNE32" s="848"/>
      <c r="BNF32" s="848"/>
      <c r="BNG32" s="848"/>
      <c r="BNH32" s="848"/>
      <c r="BNI32" s="848"/>
      <c r="BNJ32" s="848"/>
      <c r="BNK32" s="848"/>
      <c r="BNL32" s="848"/>
      <c r="BNM32" s="848"/>
      <c r="BNN32" s="848"/>
      <c r="BNO32" s="848"/>
      <c r="BNP32" s="848"/>
      <c r="BNQ32" s="848"/>
      <c r="BNR32" s="848"/>
      <c r="BNS32" s="848"/>
      <c r="BNT32" s="848"/>
      <c r="BNU32" s="848"/>
      <c r="BNV32" s="848"/>
      <c r="BNW32" s="848"/>
      <c r="BNX32" s="848"/>
      <c r="BNY32" s="848"/>
      <c r="BNZ32" s="848"/>
      <c r="BOA32" s="848"/>
      <c r="BOB32" s="848"/>
      <c r="BOC32" s="848"/>
      <c r="BOD32" s="848"/>
      <c r="BOE32" s="848"/>
      <c r="BOF32" s="848"/>
      <c r="BOG32" s="848"/>
      <c r="BOH32" s="848"/>
      <c r="BOI32" s="848"/>
      <c r="BOJ32" s="848"/>
      <c r="BOK32" s="848"/>
      <c r="BOL32" s="848"/>
      <c r="BOM32" s="848"/>
      <c r="BON32" s="848"/>
      <c r="BOO32" s="848"/>
      <c r="BOP32" s="848"/>
      <c r="BOQ32" s="848"/>
      <c r="BOR32" s="848"/>
      <c r="BOS32" s="848"/>
      <c r="BOT32" s="848"/>
      <c r="BOU32" s="848"/>
      <c r="BOV32" s="848"/>
      <c r="BOW32" s="848"/>
      <c r="BOX32" s="848"/>
      <c r="BOY32" s="848"/>
      <c r="BOZ32" s="848"/>
      <c r="BPA32" s="848"/>
      <c r="BPB32" s="848"/>
      <c r="BPC32" s="848"/>
      <c r="BPD32" s="848"/>
      <c r="BPE32" s="848"/>
      <c r="BPF32" s="848"/>
      <c r="BPG32" s="848"/>
      <c r="BPH32" s="848"/>
      <c r="BPI32" s="848"/>
      <c r="BPJ32" s="848"/>
      <c r="BPK32" s="848"/>
      <c r="BPL32" s="848"/>
      <c r="BPM32" s="848"/>
      <c r="BPN32" s="848"/>
      <c r="BPO32" s="848"/>
      <c r="BPP32" s="848"/>
      <c r="BPQ32" s="848"/>
      <c r="BPR32" s="848"/>
      <c r="BPS32" s="848"/>
      <c r="BPT32" s="848"/>
      <c r="BPU32" s="848"/>
      <c r="BPV32" s="848"/>
      <c r="BPW32" s="848"/>
      <c r="BPX32" s="848"/>
      <c r="BPY32" s="848"/>
      <c r="BPZ32" s="848"/>
      <c r="BQA32" s="848"/>
      <c r="BQB32" s="848"/>
      <c r="BQC32" s="848"/>
      <c r="BQD32" s="848"/>
      <c r="BQE32" s="848"/>
      <c r="BQF32" s="848"/>
      <c r="BQG32" s="848"/>
      <c r="BQH32" s="848"/>
      <c r="BQI32" s="848"/>
      <c r="BQJ32" s="848"/>
      <c r="BQK32" s="848"/>
      <c r="BQL32" s="848"/>
      <c r="BQM32" s="848"/>
      <c r="BQN32" s="848"/>
      <c r="BQO32" s="848"/>
      <c r="BQP32" s="848"/>
      <c r="BQQ32" s="848"/>
      <c r="BQR32" s="848"/>
      <c r="BQS32" s="848"/>
      <c r="BQT32" s="848"/>
      <c r="BQU32" s="848"/>
      <c r="BQV32" s="848"/>
      <c r="BQW32" s="848"/>
      <c r="BQX32" s="848"/>
      <c r="BQY32" s="848"/>
      <c r="BQZ32" s="848"/>
      <c r="BRA32" s="848"/>
      <c r="BRB32" s="848"/>
      <c r="BRC32" s="848"/>
      <c r="BRD32" s="848"/>
      <c r="BRE32" s="848"/>
      <c r="BRF32" s="848"/>
      <c r="BRG32" s="848"/>
      <c r="BRH32" s="848"/>
      <c r="BRI32" s="848"/>
      <c r="BRJ32" s="848"/>
      <c r="BRK32" s="848"/>
      <c r="BRL32" s="848"/>
      <c r="BRM32" s="848"/>
      <c r="BRN32" s="848"/>
      <c r="BRO32" s="848"/>
      <c r="BRP32" s="848"/>
      <c r="BRQ32" s="848"/>
      <c r="BRR32" s="848"/>
      <c r="BRS32" s="848"/>
      <c r="BRT32" s="848"/>
      <c r="BRU32" s="848"/>
      <c r="BRV32" s="848"/>
      <c r="BRW32" s="848"/>
      <c r="BRX32" s="848"/>
      <c r="BRY32" s="848"/>
      <c r="BRZ32" s="848"/>
      <c r="BSA32" s="848"/>
      <c r="BSB32" s="848"/>
      <c r="BSC32" s="848"/>
      <c r="BSD32" s="848"/>
      <c r="BSE32" s="848"/>
      <c r="BSF32" s="848"/>
      <c r="BSG32" s="848"/>
      <c r="BSH32" s="848"/>
      <c r="BSI32" s="848"/>
      <c r="BSJ32" s="848"/>
      <c r="BSK32" s="848"/>
      <c r="BSL32" s="848"/>
      <c r="BSM32" s="848"/>
      <c r="BSN32" s="848"/>
      <c r="BSO32" s="848"/>
      <c r="BSP32" s="848"/>
      <c r="BSQ32" s="848"/>
      <c r="BSR32" s="848"/>
      <c r="BSS32" s="848"/>
      <c r="BST32" s="848"/>
      <c r="BSU32" s="848"/>
      <c r="BSV32" s="848"/>
      <c r="BSW32" s="848"/>
      <c r="BSX32" s="848"/>
      <c r="BSY32" s="848"/>
      <c r="BSZ32" s="848"/>
      <c r="BTA32" s="848"/>
      <c r="BTB32" s="848"/>
      <c r="BTC32" s="848"/>
      <c r="BTD32" s="848"/>
      <c r="BTE32" s="848"/>
      <c r="BTF32" s="848"/>
      <c r="BTG32" s="848"/>
      <c r="BTH32" s="848"/>
      <c r="BTI32" s="848"/>
      <c r="BTJ32" s="848"/>
      <c r="BTK32" s="848"/>
      <c r="BTL32" s="848"/>
      <c r="BTM32" s="848"/>
      <c r="BTN32" s="848"/>
      <c r="BTO32" s="848"/>
      <c r="BTP32" s="848"/>
      <c r="BTQ32" s="848"/>
      <c r="BTR32" s="848"/>
      <c r="BTS32" s="848"/>
      <c r="BTT32" s="848"/>
      <c r="BTU32" s="848"/>
      <c r="BTV32" s="848"/>
      <c r="BTW32" s="848"/>
      <c r="BTX32" s="848"/>
      <c r="BTY32" s="848"/>
      <c r="BTZ32" s="848"/>
      <c r="BUA32" s="848"/>
      <c r="BUB32" s="848"/>
      <c r="BUC32" s="848"/>
      <c r="BUD32" s="848"/>
      <c r="BUE32" s="848"/>
      <c r="BUF32" s="848"/>
      <c r="BUG32" s="848"/>
      <c r="BUH32" s="848"/>
      <c r="BUI32" s="848"/>
      <c r="BUJ32" s="848"/>
      <c r="BUK32" s="848"/>
      <c r="BUL32" s="848"/>
      <c r="BUM32" s="848"/>
      <c r="BUN32" s="848"/>
      <c r="BUO32" s="848"/>
      <c r="BUP32" s="848"/>
      <c r="BUQ32" s="848"/>
      <c r="BUR32" s="848"/>
      <c r="BUS32" s="848"/>
      <c r="BUT32" s="848"/>
      <c r="BUU32" s="848"/>
      <c r="BUV32" s="848"/>
      <c r="BUW32" s="848"/>
      <c r="BUX32" s="848"/>
      <c r="BUY32" s="848"/>
      <c r="BUZ32" s="848"/>
      <c r="BVA32" s="848"/>
      <c r="BVB32" s="848"/>
      <c r="BVC32" s="848"/>
      <c r="BVD32" s="848"/>
      <c r="BVE32" s="848"/>
      <c r="BVF32" s="848"/>
      <c r="BVG32" s="848"/>
      <c r="BVH32" s="848"/>
      <c r="BVI32" s="848"/>
      <c r="BVJ32" s="848"/>
      <c r="BVK32" s="848"/>
      <c r="BVL32" s="848"/>
      <c r="BVM32" s="848"/>
      <c r="BVN32" s="848"/>
      <c r="BVO32" s="848"/>
      <c r="BVP32" s="848"/>
      <c r="BVQ32" s="848"/>
      <c r="BVR32" s="848"/>
      <c r="BVS32" s="848"/>
      <c r="BVT32" s="848"/>
      <c r="BVU32" s="848"/>
      <c r="BVV32" s="848"/>
      <c r="BVW32" s="848"/>
      <c r="BVX32" s="848"/>
      <c r="BVY32" s="848"/>
      <c r="BVZ32" s="848"/>
      <c r="BWA32" s="848"/>
      <c r="BWB32" s="848"/>
      <c r="BWC32" s="848"/>
      <c r="BWD32" s="848"/>
      <c r="BWE32" s="848"/>
      <c r="BWF32" s="848"/>
      <c r="BWG32" s="848"/>
      <c r="BWH32" s="848"/>
      <c r="BWI32" s="848"/>
      <c r="BWJ32" s="848"/>
      <c r="BWK32" s="848"/>
      <c r="BWL32" s="848"/>
      <c r="BWM32" s="848"/>
      <c r="BWN32" s="848"/>
      <c r="BWO32" s="848"/>
      <c r="BWP32" s="848"/>
      <c r="BWQ32" s="848"/>
      <c r="BWR32" s="848"/>
      <c r="BWS32" s="848"/>
      <c r="BWT32" s="848"/>
      <c r="BWU32" s="848"/>
      <c r="BWV32" s="848"/>
      <c r="BWW32" s="848"/>
      <c r="BWX32" s="848"/>
      <c r="BWY32" s="848"/>
      <c r="BWZ32" s="848"/>
      <c r="BXA32" s="848"/>
      <c r="BXB32" s="848"/>
      <c r="BXC32" s="848"/>
      <c r="BXD32" s="848"/>
      <c r="BXE32" s="848"/>
      <c r="BXF32" s="848"/>
      <c r="BXG32" s="848"/>
      <c r="BXH32" s="848"/>
      <c r="BXI32" s="848"/>
      <c r="BXJ32" s="848"/>
      <c r="BXK32" s="848"/>
      <c r="BXL32" s="848"/>
      <c r="BXM32" s="848"/>
      <c r="BXN32" s="848"/>
      <c r="BXO32" s="848"/>
      <c r="BXP32" s="848"/>
      <c r="BXQ32" s="848"/>
      <c r="BXR32" s="848"/>
      <c r="BXS32" s="848"/>
      <c r="BXT32" s="848"/>
      <c r="BXU32" s="848"/>
      <c r="BXV32" s="848"/>
      <c r="BXW32" s="848"/>
      <c r="BXX32" s="848"/>
      <c r="BXY32" s="848"/>
      <c r="BXZ32" s="848"/>
      <c r="BYA32" s="848"/>
      <c r="BYB32" s="848"/>
      <c r="BYC32" s="848"/>
      <c r="BYD32" s="848"/>
      <c r="BYE32" s="848"/>
      <c r="BYF32" s="848"/>
      <c r="BYG32" s="848"/>
      <c r="BYH32" s="848"/>
      <c r="BYI32" s="848"/>
      <c r="BYJ32" s="848"/>
      <c r="BYK32" s="848"/>
      <c r="BYL32" s="848"/>
      <c r="BYM32" s="848"/>
      <c r="BYN32" s="848"/>
      <c r="BYO32" s="848"/>
      <c r="BYP32" s="848"/>
      <c r="BYQ32" s="848"/>
      <c r="BYR32" s="848"/>
      <c r="BYS32" s="848"/>
      <c r="BYT32" s="848"/>
      <c r="BYU32" s="848"/>
      <c r="BYV32" s="848"/>
      <c r="BYW32" s="848"/>
      <c r="BYX32" s="848"/>
      <c r="BYY32" s="848"/>
      <c r="BYZ32" s="848"/>
      <c r="BZA32" s="848"/>
      <c r="BZB32" s="848"/>
      <c r="BZC32" s="848"/>
      <c r="BZD32" s="848"/>
      <c r="BZE32" s="848"/>
      <c r="BZF32" s="848"/>
      <c r="BZG32" s="848"/>
      <c r="BZH32" s="848"/>
      <c r="BZI32" s="848"/>
      <c r="BZJ32" s="848"/>
      <c r="BZK32" s="848"/>
      <c r="BZL32" s="848"/>
      <c r="BZM32" s="848"/>
      <c r="BZN32" s="848"/>
      <c r="BZO32" s="848"/>
      <c r="BZP32" s="848"/>
      <c r="BZQ32" s="848"/>
      <c r="BZR32" s="848"/>
      <c r="BZS32" s="848"/>
      <c r="BZT32" s="848"/>
      <c r="BZU32" s="848"/>
      <c r="BZV32" s="848"/>
      <c r="BZW32" s="848"/>
      <c r="BZX32" s="848"/>
      <c r="BZY32" s="848"/>
      <c r="BZZ32" s="848"/>
      <c r="CAA32" s="848"/>
      <c r="CAB32" s="848"/>
      <c r="CAC32" s="848"/>
      <c r="CAD32" s="848"/>
      <c r="CAE32" s="848"/>
      <c r="CAF32" s="848"/>
      <c r="CAG32" s="848"/>
      <c r="CAH32" s="848"/>
      <c r="CAI32" s="848"/>
      <c r="CAJ32" s="848"/>
      <c r="CAK32" s="848"/>
      <c r="CAL32" s="848"/>
      <c r="CAM32" s="848"/>
      <c r="CAN32" s="848"/>
      <c r="CAO32" s="848"/>
      <c r="CAP32" s="848"/>
      <c r="CAQ32" s="848"/>
      <c r="CAR32" s="848"/>
      <c r="CAS32" s="848"/>
      <c r="CAT32" s="848"/>
      <c r="CAU32" s="848"/>
      <c r="CAV32" s="848"/>
      <c r="CAW32" s="848"/>
      <c r="CAX32" s="848"/>
      <c r="CAY32" s="848"/>
      <c r="CAZ32" s="848"/>
      <c r="CBA32" s="848"/>
      <c r="CBB32" s="848"/>
      <c r="CBC32" s="848"/>
      <c r="CBD32" s="848"/>
      <c r="CBE32" s="848"/>
      <c r="CBF32" s="848"/>
      <c r="CBG32" s="848"/>
      <c r="CBH32" s="848"/>
      <c r="CBI32" s="848"/>
      <c r="CBJ32" s="848"/>
      <c r="CBK32" s="848"/>
      <c r="CBL32" s="848"/>
      <c r="CBM32" s="848"/>
      <c r="CBN32" s="848"/>
      <c r="CBO32" s="848"/>
      <c r="CBP32" s="848"/>
      <c r="CBQ32" s="848"/>
      <c r="CBR32" s="848"/>
      <c r="CBS32" s="848"/>
      <c r="CBT32" s="848"/>
      <c r="CBU32" s="848"/>
      <c r="CBV32" s="848"/>
      <c r="CBW32" s="848"/>
      <c r="CBX32" s="848"/>
      <c r="CBY32" s="848"/>
      <c r="CBZ32" s="848"/>
      <c r="CCA32" s="848"/>
      <c r="CCB32" s="848"/>
      <c r="CCC32" s="848"/>
      <c r="CCD32" s="848"/>
      <c r="CCE32" s="848"/>
      <c r="CCF32" s="848"/>
      <c r="CCG32" s="848"/>
      <c r="CCH32" s="848"/>
      <c r="CCI32" s="848"/>
      <c r="CCJ32" s="848"/>
      <c r="CCK32" s="848"/>
      <c r="CCL32" s="848"/>
      <c r="CCM32" s="848"/>
      <c r="CCN32" s="848"/>
      <c r="CCO32" s="848"/>
      <c r="CCP32" s="848"/>
      <c r="CCQ32" s="848"/>
      <c r="CCR32" s="848"/>
      <c r="CCS32" s="848"/>
      <c r="CCT32" s="848"/>
      <c r="CCU32" s="848"/>
      <c r="CCV32" s="848"/>
      <c r="CCW32" s="848"/>
      <c r="CCX32" s="848"/>
      <c r="CCY32" s="848"/>
      <c r="CCZ32" s="848"/>
      <c r="CDA32" s="848"/>
      <c r="CDB32" s="848"/>
      <c r="CDC32" s="848"/>
      <c r="CDD32" s="848"/>
      <c r="CDE32" s="848"/>
      <c r="CDF32" s="848"/>
      <c r="CDG32" s="848"/>
      <c r="CDH32" s="848"/>
      <c r="CDI32" s="848"/>
      <c r="CDJ32" s="848"/>
      <c r="CDK32" s="848"/>
      <c r="CDL32" s="848"/>
      <c r="CDM32" s="848"/>
      <c r="CDN32" s="848"/>
      <c r="CDO32" s="848"/>
      <c r="CDP32" s="848"/>
      <c r="CDQ32" s="848"/>
      <c r="CDR32" s="848"/>
      <c r="CDS32" s="848"/>
      <c r="CDT32" s="848"/>
      <c r="CDU32" s="848"/>
      <c r="CDV32" s="848"/>
      <c r="CDW32" s="848"/>
      <c r="CDX32" s="848"/>
      <c r="CDY32" s="848"/>
      <c r="CDZ32" s="848"/>
      <c r="CEA32" s="848"/>
      <c r="CEB32" s="848"/>
      <c r="CEC32" s="848"/>
      <c r="CED32" s="848"/>
      <c r="CEE32" s="848"/>
      <c r="CEF32" s="848"/>
      <c r="CEG32" s="848"/>
      <c r="CEH32" s="848"/>
      <c r="CEI32" s="848"/>
      <c r="CEJ32" s="848"/>
      <c r="CEK32" s="848"/>
      <c r="CEL32" s="848"/>
      <c r="CEM32" s="848"/>
      <c r="CEN32" s="848"/>
      <c r="CEO32" s="848"/>
      <c r="CEP32" s="848"/>
      <c r="CEQ32" s="848"/>
      <c r="CER32" s="848"/>
      <c r="CES32" s="848"/>
      <c r="CET32" s="848"/>
      <c r="CEU32" s="848"/>
      <c r="CEV32" s="848"/>
      <c r="CEW32" s="848"/>
      <c r="CEX32" s="848"/>
      <c r="CEY32" s="848"/>
      <c r="CEZ32" s="848"/>
      <c r="CFA32" s="848"/>
      <c r="CFB32" s="848"/>
      <c r="CFC32" s="848"/>
      <c r="CFD32" s="848"/>
      <c r="CFE32" s="848"/>
      <c r="CFF32" s="848"/>
      <c r="CFG32" s="848"/>
      <c r="CFH32" s="848"/>
      <c r="CFI32" s="848"/>
      <c r="CFJ32" s="848"/>
      <c r="CFK32" s="848"/>
      <c r="CFL32" s="848"/>
      <c r="CFM32" s="848"/>
      <c r="CFN32" s="848"/>
      <c r="CFO32" s="848"/>
      <c r="CFP32" s="848"/>
      <c r="CFQ32" s="848"/>
      <c r="CFR32" s="848"/>
      <c r="CFS32" s="848"/>
      <c r="CFT32" s="848"/>
      <c r="CFU32" s="848"/>
      <c r="CFV32" s="848"/>
      <c r="CFW32" s="848"/>
      <c r="CFX32" s="848"/>
      <c r="CFY32" s="848"/>
      <c r="CFZ32" s="848"/>
      <c r="CGA32" s="848"/>
      <c r="CGB32" s="848"/>
      <c r="CGC32" s="848"/>
      <c r="CGD32" s="848"/>
      <c r="CGE32" s="848"/>
      <c r="CGF32" s="848"/>
      <c r="CGG32" s="848"/>
      <c r="CGH32" s="848"/>
      <c r="CGI32" s="848"/>
      <c r="CGJ32" s="848"/>
      <c r="CGK32" s="848"/>
      <c r="CGL32" s="848"/>
      <c r="CGM32" s="848"/>
      <c r="CGN32" s="848"/>
      <c r="CGO32" s="848"/>
      <c r="CGP32" s="848"/>
      <c r="CGQ32" s="848"/>
      <c r="CGR32" s="848"/>
      <c r="CGS32" s="848"/>
      <c r="CGT32" s="848"/>
      <c r="CGU32" s="848"/>
      <c r="CGV32" s="848"/>
      <c r="CGW32" s="848"/>
      <c r="CGX32" s="848"/>
      <c r="CGY32" s="848"/>
      <c r="CGZ32" s="848"/>
      <c r="CHA32" s="848"/>
      <c r="CHB32" s="848"/>
      <c r="CHC32" s="848"/>
      <c r="CHD32" s="848"/>
      <c r="CHE32" s="848"/>
      <c r="CHF32" s="848"/>
      <c r="CHG32" s="848"/>
      <c r="CHH32" s="848"/>
      <c r="CHI32" s="848"/>
      <c r="CHJ32" s="848"/>
      <c r="CHK32" s="848"/>
      <c r="CHL32" s="848"/>
      <c r="CHM32" s="848"/>
      <c r="CHN32" s="848"/>
      <c r="CHO32" s="848"/>
      <c r="CHP32" s="848"/>
      <c r="CHQ32" s="848"/>
      <c r="CHR32" s="848"/>
      <c r="CHS32" s="848"/>
      <c r="CHT32" s="848"/>
      <c r="CHU32" s="848"/>
      <c r="CHV32" s="848"/>
      <c r="CHW32" s="848"/>
      <c r="CHX32" s="848"/>
      <c r="CHY32" s="848"/>
      <c r="CHZ32" s="848"/>
      <c r="CIA32" s="848"/>
      <c r="CIB32" s="848"/>
      <c r="CIC32" s="848"/>
      <c r="CID32" s="848"/>
      <c r="CIE32" s="848"/>
      <c r="CIF32" s="848"/>
      <c r="CIG32" s="848"/>
      <c r="CIH32" s="848"/>
      <c r="CII32" s="848"/>
      <c r="CIJ32" s="848"/>
      <c r="CIK32" s="848"/>
      <c r="CIL32" s="848"/>
      <c r="CIM32" s="848"/>
      <c r="CIN32" s="848"/>
      <c r="CIO32" s="848"/>
      <c r="CIP32" s="848"/>
      <c r="CIQ32" s="848"/>
      <c r="CIR32" s="848"/>
      <c r="CIS32" s="848"/>
      <c r="CIT32" s="848"/>
      <c r="CIU32" s="848"/>
      <c r="CIV32" s="848"/>
      <c r="CIW32" s="848"/>
      <c r="CIX32" s="848"/>
      <c r="CIY32" s="848"/>
      <c r="CIZ32" s="848"/>
      <c r="CJA32" s="848"/>
      <c r="CJB32" s="848"/>
      <c r="CJC32" s="848"/>
      <c r="CJD32" s="848"/>
      <c r="CJE32" s="848"/>
      <c r="CJF32" s="848"/>
      <c r="CJG32" s="848"/>
      <c r="CJH32" s="848"/>
      <c r="CJI32" s="848"/>
      <c r="CJJ32" s="848"/>
      <c r="CJK32" s="848"/>
      <c r="CJL32" s="848"/>
      <c r="CJM32" s="848"/>
      <c r="CJN32" s="848"/>
      <c r="CJO32" s="848"/>
      <c r="CJP32" s="848"/>
      <c r="CJQ32" s="848"/>
      <c r="CJR32" s="848"/>
      <c r="CJS32" s="848"/>
      <c r="CJT32" s="848"/>
      <c r="CJU32" s="848"/>
      <c r="CJV32" s="848"/>
      <c r="CJW32" s="848"/>
      <c r="CJX32" s="848"/>
      <c r="CJY32" s="848"/>
      <c r="CJZ32" s="848"/>
      <c r="CKA32" s="848"/>
      <c r="CKB32" s="848"/>
      <c r="CKC32" s="848"/>
      <c r="CKD32" s="848"/>
      <c r="CKE32" s="848"/>
      <c r="CKF32" s="848"/>
      <c r="CKG32" s="848"/>
      <c r="CKH32" s="848"/>
      <c r="CKI32" s="848"/>
      <c r="CKJ32" s="848"/>
      <c r="CKK32" s="848"/>
      <c r="CKL32" s="848"/>
      <c r="CKM32" s="848"/>
      <c r="CKN32" s="848"/>
      <c r="CKO32" s="848"/>
      <c r="CKP32" s="848"/>
      <c r="CKQ32" s="848"/>
      <c r="CKR32" s="848"/>
      <c r="CKS32" s="848"/>
      <c r="CKT32" s="848"/>
      <c r="CKU32" s="848"/>
      <c r="CKV32" s="848"/>
      <c r="CKW32" s="848"/>
      <c r="CKX32" s="848"/>
      <c r="CKY32" s="848"/>
      <c r="CKZ32" s="848"/>
      <c r="CLA32" s="848"/>
      <c r="CLB32" s="848"/>
      <c r="CLC32" s="848"/>
      <c r="CLD32" s="848"/>
      <c r="CLE32" s="848"/>
      <c r="CLF32" s="848"/>
      <c r="CLG32" s="848"/>
      <c r="CLH32" s="848"/>
      <c r="CLI32" s="848"/>
      <c r="CLJ32" s="848"/>
      <c r="CLK32" s="848"/>
      <c r="CLL32" s="848"/>
      <c r="CLM32" s="848"/>
      <c r="CLN32" s="848"/>
      <c r="CLO32" s="848"/>
      <c r="CLP32" s="848"/>
      <c r="CLQ32" s="848"/>
      <c r="CLR32" s="848"/>
      <c r="CLS32" s="848"/>
      <c r="CLT32" s="848"/>
      <c r="CLU32" s="848"/>
      <c r="CLV32" s="848"/>
      <c r="CLW32" s="848"/>
      <c r="CLX32" s="848"/>
      <c r="CLY32" s="848"/>
      <c r="CLZ32" s="848"/>
      <c r="CMA32" s="848"/>
      <c r="CMB32" s="848"/>
      <c r="CMC32" s="848"/>
      <c r="CMD32" s="848"/>
      <c r="CME32" s="848"/>
      <c r="CMF32" s="848"/>
      <c r="CMG32" s="848"/>
      <c r="CMH32" s="848"/>
      <c r="CMI32" s="848"/>
      <c r="CMJ32" s="848"/>
      <c r="CMK32" s="848"/>
      <c r="CML32" s="848"/>
      <c r="CMM32" s="848"/>
      <c r="CMN32" s="848"/>
      <c r="CMO32" s="848"/>
      <c r="CMP32" s="848"/>
      <c r="CMQ32" s="848"/>
      <c r="CMR32" s="848"/>
      <c r="CMS32" s="848"/>
      <c r="CMT32" s="848"/>
      <c r="CMU32" s="848"/>
      <c r="CMV32" s="848"/>
      <c r="CMW32" s="848"/>
      <c r="CMX32" s="848"/>
      <c r="CMY32" s="848"/>
      <c r="CMZ32" s="848"/>
      <c r="CNA32" s="848"/>
      <c r="CNB32" s="848"/>
      <c r="CNC32" s="848"/>
      <c r="CND32" s="848"/>
      <c r="CNE32" s="848"/>
      <c r="CNF32" s="848"/>
      <c r="CNG32" s="848"/>
      <c r="CNH32" s="848"/>
      <c r="CNI32" s="848"/>
      <c r="CNJ32" s="848"/>
      <c r="CNK32" s="848"/>
      <c r="CNL32" s="848"/>
      <c r="CNM32" s="848"/>
      <c r="CNN32" s="848"/>
      <c r="CNO32" s="848"/>
      <c r="CNP32" s="848"/>
      <c r="CNQ32" s="848"/>
      <c r="CNR32" s="848"/>
      <c r="CNS32" s="848"/>
      <c r="CNT32" s="848"/>
      <c r="CNU32" s="848"/>
      <c r="CNV32" s="848"/>
      <c r="CNW32" s="848"/>
      <c r="CNX32" s="848"/>
      <c r="CNY32" s="848"/>
      <c r="CNZ32" s="848"/>
      <c r="COA32" s="848"/>
      <c r="COB32" s="848"/>
      <c r="COC32" s="848"/>
      <c r="COD32" s="848"/>
      <c r="COE32" s="848"/>
      <c r="COF32" s="848"/>
      <c r="COG32" s="848"/>
      <c r="COH32" s="848"/>
      <c r="COI32" s="848"/>
      <c r="COJ32" s="848"/>
      <c r="COK32" s="848"/>
      <c r="COL32" s="848"/>
      <c r="COM32" s="848"/>
      <c r="CON32" s="848"/>
      <c r="COO32" s="848"/>
      <c r="COP32" s="848"/>
      <c r="COQ32" s="848"/>
      <c r="COR32" s="848"/>
      <c r="COS32" s="848"/>
      <c r="COT32" s="848"/>
      <c r="COU32" s="848"/>
      <c r="COV32" s="848"/>
      <c r="COW32" s="848"/>
      <c r="COX32" s="848"/>
      <c r="COY32" s="848"/>
      <c r="COZ32" s="848"/>
      <c r="CPA32" s="848"/>
      <c r="CPB32" s="848"/>
      <c r="CPC32" s="848"/>
      <c r="CPD32" s="848"/>
      <c r="CPE32" s="848"/>
      <c r="CPF32" s="848"/>
      <c r="CPG32" s="848"/>
      <c r="CPH32" s="848"/>
      <c r="CPI32" s="848"/>
      <c r="CPJ32" s="848"/>
      <c r="CPK32" s="848"/>
      <c r="CPL32" s="848"/>
      <c r="CPM32" s="848"/>
      <c r="CPN32" s="848"/>
      <c r="CPO32" s="848"/>
      <c r="CPP32" s="848"/>
      <c r="CPQ32" s="848"/>
      <c r="CPR32" s="848"/>
      <c r="CPS32" s="848"/>
      <c r="CPT32" s="848"/>
      <c r="CPU32" s="848"/>
      <c r="CPV32" s="848"/>
      <c r="CPW32" s="848"/>
      <c r="CPX32" s="848"/>
      <c r="CPY32" s="848"/>
      <c r="CPZ32" s="848"/>
      <c r="CQA32" s="848"/>
      <c r="CQB32" s="848"/>
      <c r="CQC32" s="848"/>
      <c r="CQD32" s="848"/>
      <c r="CQE32" s="848"/>
      <c r="CQF32" s="848"/>
      <c r="CQG32" s="848"/>
      <c r="CQH32" s="848"/>
      <c r="CQI32" s="848"/>
      <c r="CQJ32" s="848"/>
      <c r="CQK32" s="848"/>
      <c r="CQL32" s="848"/>
      <c r="CQM32" s="848"/>
      <c r="CQN32" s="848"/>
      <c r="CQO32" s="848"/>
      <c r="CQP32" s="848"/>
      <c r="CQQ32" s="848"/>
      <c r="CQR32" s="848"/>
      <c r="CQS32" s="848"/>
      <c r="CQT32" s="848"/>
      <c r="CQU32" s="848"/>
      <c r="CQV32" s="848"/>
      <c r="CQW32" s="848"/>
      <c r="CQX32" s="848"/>
      <c r="CQY32" s="848"/>
      <c r="CQZ32" s="848"/>
      <c r="CRA32" s="848"/>
      <c r="CRB32" s="848"/>
      <c r="CRC32" s="848"/>
      <c r="CRD32" s="848"/>
      <c r="CRE32" s="848"/>
      <c r="CRF32" s="848"/>
      <c r="CRG32" s="848"/>
      <c r="CRH32" s="848"/>
      <c r="CRI32" s="848"/>
      <c r="CRJ32" s="848"/>
      <c r="CRK32" s="848"/>
      <c r="CRL32" s="848"/>
      <c r="CRM32" s="848"/>
      <c r="CRN32" s="848"/>
      <c r="CRO32" s="848"/>
      <c r="CRP32" s="848"/>
      <c r="CRQ32" s="848"/>
      <c r="CRR32" s="848"/>
      <c r="CRS32" s="848"/>
      <c r="CRT32" s="848"/>
      <c r="CRU32" s="848"/>
      <c r="CRV32" s="848"/>
      <c r="CRW32" s="848"/>
      <c r="CRX32" s="848"/>
      <c r="CRY32" s="848"/>
      <c r="CRZ32" s="848"/>
      <c r="CSA32" s="848"/>
      <c r="CSB32" s="848"/>
      <c r="CSC32" s="848"/>
      <c r="CSD32" s="848"/>
      <c r="CSE32" s="848"/>
      <c r="CSF32" s="848"/>
      <c r="CSG32" s="848"/>
      <c r="CSH32" s="848"/>
      <c r="CSI32" s="848"/>
      <c r="CSJ32" s="848"/>
      <c r="CSK32" s="848"/>
      <c r="CSL32" s="848"/>
      <c r="CSM32" s="848"/>
      <c r="CSN32" s="848"/>
      <c r="CSO32" s="848"/>
      <c r="CSP32" s="848"/>
      <c r="CSQ32" s="848"/>
      <c r="CSR32" s="848"/>
      <c r="CSS32" s="848"/>
      <c r="CST32" s="848"/>
      <c r="CSU32" s="848"/>
      <c r="CSV32" s="848"/>
      <c r="CSW32" s="848"/>
      <c r="CSX32" s="848"/>
      <c r="CSY32" s="848"/>
      <c r="CSZ32" s="848"/>
      <c r="CTA32" s="848"/>
      <c r="CTB32" s="848"/>
      <c r="CTC32" s="848"/>
      <c r="CTD32" s="848"/>
      <c r="CTE32" s="848"/>
      <c r="CTF32" s="848"/>
      <c r="CTG32" s="848"/>
      <c r="CTH32" s="848"/>
      <c r="CTI32" s="848"/>
      <c r="CTJ32" s="848"/>
      <c r="CTK32" s="848"/>
      <c r="CTL32" s="848"/>
      <c r="CTM32" s="848"/>
      <c r="CTN32" s="848"/>
      <c r="CTO32" s="848"/>
      <c r="CTP32" s="848"/>
      <c r="CTQ32" s="848"/>
      <c r="CTR32" s="848"/>
      <c r="CTS32" s="848"/>
      <c r="CTT32" s="848"/>
      <c r="CTU32" s="848"/>
      <c r="CTV32" s="848"/>
      <c r="CTW32" s="848"/>
      <c r="CTX32" s="848"/>
      <c r="CTY32" s="848"/>
      <c r="CTZ32" s="848"/>
      <c r="CUA32" s="848"/>
      <c r="CUB32" s="848"/>
      <c r="CUC32" s="848"/>
      <c r="CUD32" s="848"/>
      <c r="CUE32" s="848"/>
      <c r="CUF32" s="848"/>
      <c r="CUG32" s="848"/>
      <c r="CUH32" s="848"/>
      <c r="CUI32" s="848"/>
      <c r="CUJ32" s="848"/>
      <c r="CUK32" s="848"/>
      <c r="CUL32" s="848"/>
      <c r="CUM32" s="848"/>
      <c r="CUN32" s="848"/>
      <c r="CUO32" s="848"/>
      <c r="CUP32" s="848"/>
      <c r="CUQ32" s="848"/>
      <c r="CUR32" s="848"/>
      <c r="CUS32" s="848"/>
      <c r="CUT32" s="848"/>
      <c r="CUU32" s="848"/>
      <c r="CUV32" s="848"/>
      <c r="CUW32" s="848"/>
      <c r="CUX32" s="848"/>
      <c r="CUY32" s="848"/>
      <c r="CUZ32" s="848"/>
      <c r="CVA32" s="848"/>
      <c r="CVB32" s="848"/>
      <c r="CVC32" s="848"/>
      <c r="CVD32" s="848"/>
      <c r="CVE32" s="848"/>
      <c r="CVF32" s="848"/>
      <c r="CVG32" s="848"/>
      <c r="CVH32" s="848"/>
      <c r="CVI32" s="848"/>
      <c r="CVJ32" s="848"/>
      <c r="CVK32" s="848"/>
      <c r="CVL32" s="848"/>
      <c r="CVM32" s="848"/>
      <c r="CVN32" s="848"/>
      <c r="CVO32" s="848"/>
      <c r="CVP32" s="848"/>
      <c r="CVQ32" s="848"/>
      <c r="CVR32" s="848"/>
      <c r="CVS32" s="848"/>
      <c r="CVT32" s="848"/>
      <c r="CVU32" s="848"/>
      <c r="CVV32" s="848"/>
      <c r="CVW32" s="848"/>
      <c r="CVX32" s="848"/>
      <c r="CVY32" s="848"/>
      <c r="CVZ32" s="848"/>
      <c r="CWA32" s="848"/>
      <c r="CWB32" s="848"/>
      <c r="CWC32" s="848"/>
      <c r="CWD32" s="848"/>
      <c r="CWE32" s="848"/>
      <c r="CWF32" s="848"/>
      <c r="CWG32" s="848"/>
      <c r="CWH32" s="848"/>
      <c r="CWI32" s="848"/>
      <c r="CWJ32" s="848"/>
      <c r="CWK32" s="848"/>
      <c r="CWL32" s="848"/>
      <c r="CWM32" s="848"/>
      <c r="CWN32" s="848"/>
      <c r="CWO32" s="848"/>
      <c r="CWP32" s="848"/>
      <c r="CWQ32" s="848"/>
      <c r="CWR32" s="848"/>
      <c r="CWS32" s="848"/>
      <c r="CWT32" s="848"/>
      <c r="CWU32" s="848"/>
      <c r="CWV32" s="848"/>
      <c r="CWW32" s="848"/>
      <c r="CWX32" s="848"/>
      <c r="CWY32" s="848"/>
      <c r="CWZ32" s="848"/>
      <c r="CXA32" s="848"/>
      <c r="CXB32" s="848"/>
      <c r="CXC32" s="848"/>
      <c r="CXD32" s="848"/>
      <c r="CXE32" s="848"/>
      <c r="CXF32" s="848"/>
      <c r="CXG32" s="848"/>
      <c r="CXH32" s="848"/>
      <c r="CXI32" s="848"/>
      <c r="CXJ32" s="848"/>
      <c r="CXK32" s="848"/>
      <c r="CXL32" s="848"/>
      <c r="CXM32" s="848"/>
      <c r="CXN32" s="848"/>
      <c r="CXO32" s="848"/>
      <c r="CXP32" s="848"/>
      <c r="CXQ32" s="848"/>
      <c r="CXR32" s="848"/>
      <c r="CXS32" s="848"/>
      <c r="CXT32" s="848"/>
      <c r="CXU32" s="848"/>
      <c r="CXV32" s="848"/>
      <c r="CXW32" s="848"/>
      <c r="CXX32" s="848"/>
      <c r="CXY32" s="848"/>
      <c r="CXZ32" s="848"/>
      <c r="CYA32" s="848"/>
      <c r="CYB32" s="848"/>
      <c r="CYC32" s="848"/>
      <c r="CYD32" s="848"/>
      <c r="CYE32" s="848"/>
      <c r="CYF32" s="848"/>
      <c r="CYG32" s="848"/>
      <c r="CYH32" s="848"/>
      <c r="CYI32" s="848"/>
      <c r="CYJ32" s="848"/>
      <c r="CYK32" s="848"/>
      <c r="CYL32" s="848"/>
      <c r="CYM32" s="848"/>
      <c r="CYN32" s="848"/>
      <c r="CYO32" s="848"/>
      <c r="CYP32" s="848"/>
      <c r="CYQ32" s="848"/>
      <c r="CYR32" s="848"/>
      <c r="CYS32" s="848"/>
      <c r="CYT32" s="848"/>
      <c r="CYU32" s="848"/>
      <c r="CYV32" s="848"/>
      <c r="CYW32" s="848"/>
      <c r="CYX32" s="848"/>
      <c r="CYY32" s="848"/>
      <c r="CYZ32" s="848"/>
      <c r="CZA32" s="848"/>
      <c r="CZB32" s="848"/>
      <c r="CZC32" s="848"/>
      <c r="CZD32" s="848"/>
      <c r="CZE32" s="848"/>
      <c r="CZF32" s="848"/>
      <c r="CZG32" s="848"/>
      <c r="CZH32" s="848"/>
      <c r="CZI32" s="848"/>
      <c r="CZJ32" s="848"/>
      <c r="CZK32" s="848"/>
      <c r="CZL32" s="848"/>
      <c r="CZM32" s="848"/>
      <c r="CZN32" s="848"/>
      <c r="CZO32" s="848"/>
      <c r="CZP32" s="848"/>
      <c r="CZQ32" s="848"/>
      <c r="CZR32" s="848"/>
      <c r="CZS32" s="848"/>
      <c r="CZT32" s="848"/>
      <c r="CZU32" s="848"/>
      <c r="CZV32" s="848"/>
      <c r="CZW32" s="848"/>
      <c r="CZX32" s="848"/>
      <c r="CZY32" s="848"/>
      <c r="CZZ32" s="848"/>
      <c r="DAA32" s="848"/>
      <c r="DAB32" s="848"/>
      <c r="DAC32" s="848"/>
      <c r="DAD32" s="848"/>
      <c r="DAE32" s="848"/>
      <c r="DAF32" s="848"/>
      <c r="DAG32" s="848"/>
      <c r="DAH32" s="848"/>
      <c r="DAI32" s="848"/>
      <c r="DAJ32" s="848"/>
      <c r="DAK32" s="848"/>
      <c r="DAL32" s="848"/>
      <c r="DAM32" s="848"/>
      <c r="DAN32" s="848"/>
      <c r="DAO32" s="848"/>
      <c r="DAP32" s="848"/>
      <c r="DAQ32" s="848"/>
      <c r="DAR32" s="848"/>
      <c r="DAS32" s="848"/>
      <c r="DAT32" s="848"/>
      <c r="DAU32" s="848"/>
      <c r="DAV32" s="848"/>
      <c r="DAW32" s="848"/>
      <c r="DAX32" s="848"/>
      <c r="DAY32" s="848"/>
      <c r="DAZ32" s="848"/>
      <c r="DBA32" s="848"/>
      <c r="DBB32" s="848"/>
      <c r="DBC32" s="848"/>
      <c r="DBD32" s="848"/>
      <c r="DBE32" s="848"/>
      <c r="DBF32" s="848"/>
      <c r="DBG32" s="848"/>
      <c r="DBH32" s="848"/>
      <c r="DBI32" s="848"/>
      <c r="DBJ32" s="848"/>
      <c r="DBK32" s="848"/>
      <c r="DBL32" s="848"/>
      <c r="DBM32" s="848"/>
      <c r="DBN32" s="848"/>
      <c r="DBO32" s="848"/>
      <c r="DBP32" s="848"/>
      <c r="DBQ32" s="848"/>
      <c r="DBR32" s="848"/>
      <c r="DBS32" s="848"/>
      <c r="DBT32" s="848"/>
      <c r="DBU32" s="848"/>
      <c r="DBV32" s="848"/>
      <c r="DBW32" s="848"/>
      <c r="DBX32" s="848"/>
      <c r="DBY32" s="848"/>
      <c r="DBZ32" s="848"/>
      <c r="DCA32" s="848"/>
      <c r="DCB32" s="848"/>
      <c r="DCC32" s="848"/>
      <c r="DCD32" s="848"/>
      <c r="DCE32" s="848"/>
      <c r="DCF32" s="848"/>
      <c r="DCG32" s="848"/>
      <c r="DCH32" s="848"/>
      <c r="DCI32" s="848"/>
      <c r="DCJ32" s="848"/>
      <c r="DCK32" s="848"/>
      <c r="DCL32" s="848"/>
      <c r="DCM32" s="848"/>
      <c r="DCN32" s="848"/>
      <c r="DCO32" s="848"/>
      <c r="DCP32" s="848"/>
      <c r="DCQ32" s="848"/>
      <c r="DCR32" s="848"/>
      <c r="DCS32" s="848"/>
      <c r="DCT32" s="848"/>
      <c r="DCU32" s="848"/>
      <c r="DCV32" s="848"/>
      <c r="DCW32" s="848"/>
      <c r="DCX32" s="848"/>
      <c r="DCY32" s="848"/>
      <c r="DCZ32" s="848"/>
      <c r="DDA32" s="848"/>
      <c r="DDB32" s="848"/>
      <c r="DDC32" s="848"/>
      <c r="DDD32" s="848"/>
      <c r="DDE32" s="848"/>
      <c r="DDF32" s="848"/>
      <c r="DDG32" s="848"/>
      <c r="DDH32" s="848"/>
      <c r="DDI32" s="848"/>
      <c r="DDJ32" s="848"/>
      <c r="DDK32" s="848"/>
      <c r="DDL32" s="848"/>
      <c r="DDM32" s="848"/>
      <c r="DDN32" s="848"/>
      <c r="DDO32" s="848"/>
      <c r="DDP32" s="848"/>
      <c r="DDQ32" s="848"/>
      <c r="DDR32" s="848"/>
      <c r="DDS32" s="848"/>
      <c r="DDT32" s="848"/>
      <c r="DDU32" s="848"/>
      <c r="DDV32" s="848"/>
      <c r="DDW32" s="848"/>
      <c r="DDX32" s="848"/>
      <c r="DDY32" s="848"/>
      <c r="DDZ32" s="848"/>
      <c r="DEA32" s="848"/>
      <c r="DEB32" s="848"/>
      <c r="DEC32" s="848"/>
      <c r="DED32" s="848"/>
      <c r="DEE32" s="848"/>
      <c r="DEF32" s="848"/>
      <c r="DEG32" s="848"/>
      <c r="DEH32" s="848"/>
      <c r="DEI32" s="848"/>
      <c r="DEJ32" s="848"/>
      <c r="DEK32" s="848"/>
      <c r="DEL32" s="848"/>
      <c r="DEM32" s="848"/>
      <c r="DEN32" s="848"/>
      <c r="DEO32" s="848"/>
      <c r="DEP32" s="848"/>
      <c r="DEQ32" s="848"/>
      <c r="DER32" s="848"/>
      <c r="DES32" s="848"/>
      <c r="DET32" s="848"/>
      <c r="DEU32" s="848"/>
      <c r="DEV32" s="848"/>
      <c r="DEW32" s="848"/>
      <c r="DEX32" s="848"/>
      <c r="DEY32" s="848"/>
      <c r="DEZ32" s="848"/>
      <c r="DFA32" s="848"/>
      <c r="DFB32" s="848"/>
      <c r="DFC32" s="848"/>
      <c r="DFD32" s="848"/>
      <c r="DFE32" s="848"/>
      <c r="DFF32" s="848"/>
      <c r="DFG32" s="848"/>
      <c r="DFH32" s="848"/>
      <c r="DFI32" s="848"/>
      <c r="DFJ32" s="848"/>
      <c r="DFK32" s="848"/>
      <c r="DFL32" s="848"/>
      <c r="DFM32" s="848"/>
      <c r="DFN32" s="848"/>
      <c r="DFO32" s="848"/>
      <c r="DFP32" s="848"/>
      <c r="DFQ32" s="848"/>
      <c r="DFR32" s="848"/>
      <c r="DFS32" s="848"/>
      <c r="DFT32" s="848"/>
      <c r="DFU32" s="848"/>
      <c r="DFV32" s="848"/>
      <c r="DFW32" s="848"/>
      <c r="DFX32" s="848"/>
      <c r="DFY32" s="848"/>
      <c r="DFZ32" s="848"/>
      <c r="DGA32" s="848"/>
      <c r="DGB32" s="848"/>
      <c r="DGC32" s="848"/>
      <c r="DGD32" s="848"/>
      <c r="DGE32" s="848"/>
      <c r="DGF32" s="848"/>
      <c r="DGG32" s="848"/>
      <c r="DGH32" s="848"/>
      <c r="DGI32" s="848"/>
      <c r="DGJ32" s="848"/>
      <c r="DGK32" s="848"/>
      <c r="DGL32" s="848"/>
      <c r="DGM32" s="848"/>
      <c r="DGN32" s="848"/>
      <c r="DGO32" s="848"/>
      <c r="DGP32" s="848"/>
      <c r="DGQ32" s="848"/>
      <c r="DGR32" s="848"/>
      <c r="DGS32" s="848"/>
      <c r="DGT32" s="848"/>
      <c r="DGU32" s="848"/>
      <c r="DGV32" s="848"/>
      <c r="DGW32" s="848"/>
      <c r="DGX32" s="848"/>
      <c r="DGY32" s="848"/>
      <c r="DGZ32" s="848"/>
      <c r="DHA32" s="848"/>
      <c r="DHB32" s="848"/>
      <c r="DHC32" s="848"/>
      <c r="DHD32" s="848"/>
      <c r="DHE32" s="848"/>
      <c r="DHF32" s="848"/>
      <c r="DHG32" s="848"/>
      <c r="DHH32" s="848"/>
      <c r="DHI32" s="848"/>
      <c r="DHJ32" s="848"/>
      <c r="DHK32" s="848"/>
      <c r="DHL32" s="848"/>
      <c r="DHM32" s="848"/>
      <c r="DHN32" s="848"/>
      <c r="DHO32" s="848"/>
      <c r="DHP32" s="848"/>
      <c r="DHQ32" s="848"/>
      <c r="DHR32" s="848"/>
      <c r="DHS32" s="848"/>
      <c r="DHT32" s="848"/>
      <c r="DHU32" s="848"/>
      <c r="DHV32" s="848"/>
      <c r="DHW32" s="848"/>
      <c r="DHX32" s="848"/>
      <c r="DHY32" s="848"/>
      <c r="DHZ32" s="848"/>
      <c r="DIA32" s="848"/>
      <c r="DIB32" s="848"/>
      <c r="DIC32" s="848"/>
      <c r="DID32" s="848"/>
      <c r="DIE32" s="848"/>
      <c r="DIF32" s="848"/>
      <c r="DIG32" s="848"/>
      <c r="DIH32" s="848"/>
      <c r="DII32" s="848"/>
      <c r="DIJ32" s="848"/>
      <c r="DIK32" s="848"/>
      <c r="DIL32" s="848"/>
      <c r="DIM32" s="848"/>
      <c r="DIN32" s="848"/>
      <c r="DIO32" s="848"/>
      <c r="DIP32" s="848"/>
      <c r="DIQ32" s="848"/>
      <c r="DIR32" s="848"/>
      <c r="DIS32" s="848"/>
      <c r="DIT32" s="848"/>
      <c r="DIU32" s="848"/>
      <c r="DIV32" s="848"/>
      <c r="DIW32" s="848"/>
      <c r="DIX32" s="848"/>
      <c r="DIY32" s="848"/>
      <c r="DIZ32" s="848"/>
      <c r="DJA32" s="848"/>
      <c r="DJB32" s="848"/>
      <c r="DJC32" s="848"/>
      <c r="DJD32" s="848"/>
      <c r="DJE32" s="848"/>
      <c r="DJF32" s="848"/>
      <c r="DJG32" s="848"/>
      <c r="DJH32" s="848"/>
      <c r="DJI32" s="848"/>
      <c r="DJJ32" s="848"/>
      <c r="DJK32" s="848"/>
      <c r="DJL32" s="848"/>
      <c r="DJM32" s="848"/>
      <c r="DJN32" s="848"/>
      <c r="DJO32" s="848"/>
      <c r="DJP32" s="848"/>
      <c r="DJQ32" s="848"/>
      <c r="DJR32" s="848"/>
      <c r="DJS32" s="848"/>
      <c r="DJT32" s="848"/>
      <c r="DJU32" s="848"/>
      <c r="DJV32" s="848"/>
      <c r="DJW32" s="848"/>
      <c r="DJX32" s="848"/>
      <c r="DJY32" s="848"/>
      <c r="DJZ32" s="848"/>
      <c r="DKA32" s="848"/>
      <c r="DKB32" s="848"/>
      <c r="DKC32" s="848"/>
      <c r="DKD32" s="848"/>
      <c r="DKE32" s="848"/>
      <c r="DKF32" s="848"/>
      <c r="DKG32" s="848"/>
      <c r="DKH32" s="848"/>
      <c r="DKI32" s="848"/>
      <c r="DKJ32" s="848"/>
      <c r="DKK32" s="848"/>
      <c r="DKL32" s="848"/>
      <c r="DKM32" s="848"/>
      <c r="DKN32" s="848"/>
      <c r="DKO32" s="848"/>
      <c r="DKP32" s="848"/>
      <c r="DKQ32" s="848"/>
      <c r="DKR32" s="848"/>
      <c r="DKS32" s="848"/>
      <c r="DKT32" s="848"/>
      <c r="DKU32" s="848"/>
      <c r="DKV32" s="848"/>
      <c r="DKW32" s="848"/>
      <c r="DKX32" s="848"/>
      <c r="DKY32" s="848"/>
      <c r="DKZ32" s="848"/>
      <c r="DLA32" s="848"/>
      <c r="DLB32" s="848"/>
      <c r="DLC32" s="848"/>
      <c r="DLD32" s="848"/>
      <c r="DLE32" s="848"/>
      <c r="DLF32" s="848"/>
      <c r="DLG32" s="848"/>
      <c r="DLH32" s="848"/>
      <c r="DLI32" s="848"/>
      <c r="DLJ32" s="848"/>
      <c r="DLK32" s="848"/>
      <c r="DLL32" s="848"/>
      <c r="DLM32" s="848"/>
      <c r="DLN32" s="848"/>
      <c r="DLO32" s="848"/>
      <c r="DLP32" s="848"/>
      <c r="DLQ32" s="848"/>
      <c r="DLR32" s="848"/>
      <c r="DLS32" s="848"/>
      <c r="DLT32" s="848"/>
      <c r="DLU32" s="848"/>
      <c r="DLV32" s="848"/>
      <c r="DLW32" s="848"/>
      <c r="DLX32" s="848"/>
      <c r="DLY32" s="848"/>
      <c r="DLZ32" s="848"/>
      <c r="DMA32" s="848"/>
      <c r="DMB32" s="848"/>
      <c r="DMC32" s="848"/>
      <c r="DMD32" s="848"/>
      <c r="DME32" s="848"/>
      <c r="DMF32" s="848"/>
      <c r="DMG32" s="848"/>
      <c r="DMH32" s="848"/>
      <c r="DMI32" s="848"/>
      <c r="DMJ32" s="848"/>
      <c r="DMK32" s="848"/>
      <c r="DML32" s="848"/>
      <c r="DMM32" s="848"/>
      <c r="DMN32" s="848"/>
      <c r="DMO32" s="848"/>
      <c r="DMP32" s="848"/>
      <c r="DMQ32" s="848"/>
      <c r="DMR32" s="848"/>
      <c r="DMS32" s="848"/>
      <c r="DMT32" s="848"/>
      <c r="DMU32" s="848"/>
      <c r="DMV32" s="848"/>
      <c r="DMW32" s="848"/>
      <c r="DMX32" s="848"/>
      <c r="DMY32" s="848"/>
      <c r="DMZ32" s="848"/>
      <c r="DNA32" s="848"/>
      <c r="DNB32" s="848"/>
      <c r="DNC32" s="848"/>
      <c r="DND32" s="848"/>
      <c r="DNE32" s="848"/>
      <c r="DNF32" s="848"/>
      <c r="DNG32" s="848"/>
      <c r="DNH32" s="848"/>
      <c r="DNI32" s="848"/>
      <c r="DNJ32" s="848"/>
      <c r="DNK32" s="848"/>
      <c r="DNL32" s="848"/>
      <c r="DNM32" s="848"/>
      <c r="DNN32" s="848"/>
      <c r="DNO32" s="848"/>
      <c r="DNP32" s="848"/>
      <c r="DNQ32" s="848"/>
      <c r="DNR32" s="848"/>
      <c r="DNS32" s="848"/>
      <c r="DNT32" s="848"/>
      <c r="DNU32" s="848"/>
      <c r="DNV32" s="848"/>
      <c r="DNW32" s="848"/>
      <c r="DNX32" s="848"/>
      <c r="DNY32" s="848"/>
      <c r="DNZ32" s="848"/>
      <c r="DOA32" s="848"/>
      <c r="DOB32" s="848"/>
      <c r="DOC32" s="848"/>
      <c r="DOD32" s="848"/>
      <c r="DOE32" s="848"/>
      <c r="DOF32" s="848"/>
      <c r="DOG32" s="848"/>
      <c r="DOH32" s="848"/>
      <c r="DOI32" s="848"/>
      <c r="DOJ32" s="848"/>
      <c r="DOK32" s="848"/>
      <c r="DOL32" s="848"/>
      <c r="DOM32" s="848"/>
      <c r="DON32" s="848"/>
      <c r="DOO32" s="848"/>
      <c r="DOP32" s="848"/>
      <c r="DOQ32" s="848"/>
      <c r="DOR32" s="848"/>
      <c r="DOS32" s="848"/>
      <c r="DOT32" s="848"/>
      <c r="DOU32" s="848"/>
      <c r="DOV32" s="848"/>
      <c r="DOW32" s="848"/>
      <c r="DOX32" s="848"/>
      <c r="DOY32" s="848"/>
      <c r="DOZ32" s="848"/>
      <c r="DPA32" s="848"/>
      <c r="DPB32" s="848"/>
      <c r="DPC32" s="848"/>
      <c r="DPD32" s="848"/>
      <c r="DPE32" s="848"/>
      <c r="DPF32" s="848"/>
      <c r="DPG32" s="848"/>
      <c r="DPH32" s="848"/>
      <c r="DPI32" s="848"/>
      <c r="DPJ32" s="848"/>
      <c r="DPK32" s="848"/>
      <c r="DPL32" s="848"/>
      <c r="DPM32" s="848"/>
      <c r="DPN32" s="848"/>
      <c r="DPO32" s="848"/>
      <c r="DPP32" s="848"/>
      <c r="DPQ32" s="848"/>
      <c r="DPR32" s="848"/>
      <c r="DPS32" s="848"/>
      <c r="DPT32" s="848"/>
      <c r="DPU32" s="848"/>
      <c r="DPV32" s="848"/>
      <c r="DPW32" s="848"/>
      <c r="DPX32" s="848"/>
      <c r="DPY32" s="848"/>
      <c r="DPZ32" s="848"/>
      <c r="DQA32" s="848"/>
      <c r="DQB32" s="848"/>
      <c r="DQC32" s="848"/>
      <c r="DQD32" s="848"/>
      <c r="DQE32" s="848"/>
      <c r="DQF32" s="848"/>
      <c r="DQG32" s="848"/>
      <c r="DQH32" s="848"/>
      <c r="DQI32" s="848"/>
      <c r="DQJ32" s="848"/>
      <c r="DQK32" s="848"/>
      <c r="DQL32" s="848"/>
      <c r="DQM32" s="848"/>
      <c r="DQN32" s="848"/>
      <c r="DQO32" s="848"/>
      <c r="DQP32" s="848"/>
      <c r="DQQ32" s="848"/>
      <c r="DQR32" s="848"/>
      <c r="DQS32" s="848"/>
      <c r="DQT32" s="848"/>
      <c r="DQU32" s="848"/>
      <c r="DQV32" s="848"/>
      <c r="DQW32" s="848"/>
      <c r="DQX32" s="848"/>
      <c r="DQY32" s="848"/>
      <c r="DQZ32" s="848"/>
      <c r="DRA32" s="848"/>
      <c r="DRB32" s="848"/>
      <c r="DRC32" s="848"/>
      <c r="DRD32" s="848"/>
      <c r="DRE32" s="848"/>
      <c r="DRF32" s="848"/>
      <c r="DRG32" s="848"/>
      <c r="DRH32" s="848"/>
      <c r="DRI32" s="848"/>
      <c r="DRJ32" s="848"/>
      <c r="DRK32" s="848"/>
      <c r="DRL32" s="848"/>
      <c r="DRM32" s="848"/>
      <c r="DRN32" s="848"/>
      <c r="DRO32" s="848"/>
      <c r="DRP32" s="848"/>
      <c r="DRQ32" s="848"/>
      <c r="DRR32" s="848"/>
      <c r="DRS32" s="848"/>
      <c r="DRT32" s="848"/>
      <c r="DRU32" s="848"/>
      <c r="DRV32" s="848"/>
      <c r="DRW32" s="848"/>
      <c r="DRX32" s="848"/>
      <c r="DRY32" s="848"/>
      <c r="DRZ32" s="848"/>
      <c r="DSA32" s="848"/>
      <c r="DSB32" s="848"/>
      <c r="DSC32" s="848"/>
      <c r="DSD32" s="848"/>
      <c r="DSE32" s="848"/>
      <c r="DSF32" s="848"/>
      <c r="DSG32" s="848"/>
      <c r="DSH32" s="848"/>
      <c r="DSI32" s="848"/>
      <c r="DSJ32" s="848"/>
      <c r="DSK32" s="848"/>
      <c r="DSL32" s="848"/>
      <c r="DSM32" s="848"/>
      <c r="DSN32" s="848"/>
      <c r="DSO32" s="848"/>
      <c r="DSP32" s="848"/>
      <c r="DSQ32" s="848"/>
      <c r="DSR32" s="848"/>
      <c r="DSS32" s="848"/>
      <c r="DST32" s="848"/>
      <c r="DSU32" s="848"/>
      <c r="DSV32" s="848"/>
      <c r="DSW32" s="848"/>
      <c r="DSX32" s="848"/>
      <c r="DSY32" s="848"/>
      <c r="DSZ32" s="848"/>
      <c r="DTA32" s="848"/>
      <c r="DTB32" s="848"/>
      <c r="DTC32" s="848"/>
      <c r="DTD32" s="848"/>
      <c r="DTE32" s="848"/>
      <c r="DTF32" s="848"/>
      <c r="DTG32" s="848"/>
      <c r="DTH32" s="848"/>
      <c r="DTI32" s="848"/>
      <c r="DTJ32" s="848"/>
      <c r="DTK32" s="848"/>
      <c r="DTL32" s="848"/>
      <c r="DTM32" s="848"/>
      <c r="DTN32" s="848"/>
      <c r="DTO32" s="848"/>
      <c r="DTP32" s="848"/>
      <c r="DTQ32" s="848"/>
      <c r="DTR32" s="848"/>
      <c r="DTS32" s="848"/>
      <c r="DTT32" s="848"/>
      <c r="DTU32" s="848"/>
      <c r="DTV32" s="848"/>
      <c r="DTW32" s="848"/>
      <c r="DTX32" s="848"/>
      <c r="DTY32" s="848"/>
      <c r="DTZ32" s="848"/>
      <c r="DUA32" s="848"/>
      <c r="DUB32" s="848"/>
      <c r="DUC32" s="848"/>
      <c r="DUD32" s="848"/>
      <c r="DUE32" s="848"/>
      <c r="DUF32" s="848"/>
      <c r="DUG32" s="848"/>
      <c r="DUH32" s="848"/>
      <c r="DUI32" s="848"/>
      <c r="DUJ32" s="848"/>
      <c r="DUK32" s="848"/>
      <c r="DUL32" s="848"/>
      <c r="DUM32" s="848"/>
      <c r="DUN32" s="848"/>
      <c r="DUO32" s="848"/>
      <c r="DUP32" s="848"/>
      <c r="DUQ32" s="848"/>
      <c r="DUR32" s="848"/>
      <c r="DUS32" s="848"/>
      <c r="DUT32" s="848"/>
      <c r="DUU32" s="848"/>
      <c r="DUV32" s="848"/>
      <c r="DUW32" s="848"/>
      <c r="DUX32" s="848"/>
      <c r="DUY32" s="848"/>
      <c r="DUZ32" s="848"/>
      <c r="DVA32" s="848"/>
      <c r="DVB32" s="848"/>
      <c r="DVC32" s="848"/>
      <c r="DVD32" s="848"/>
      <c r="DVE32" s="848"/>
      <c r="DVF32" s="848"/>
      <c r="DVG32" s="848"/>
      <c r="DVH32" s="848"/>
      <c r="DVI32" s="848"/>
      <c r="DVJ32" s="848"/>
      <c r="DVK32" s="848"/>
      <c r="DVL32" s="848"/>
      <c r="DVM32" s="848"/>
      <c r="DVN32" s="848"/>
      <c r="DVO32" s="848"/>
      <c r="DVP32" s="848"/>
      <c r="DVQ32" s="848"/>
      <c r="DVR32" s="848"/>
      <c r="DVS32" s="848"/>
      <c r="DVT32" s="848"/>
      <c r="DVU32" s="848"/>
      <c r="DVV32" s="848"/>
      <c r="DVW32" s="848"/>
      <c r="DVX32" s="848"/>
      <c r="DVY32" s="848"/>
      <c r="DVZ32" s="848"/>
      <c r="DWA32" s="848"/>
      <c r="DWB32" s="848"/>
      <c r="DWC32" s="848"/>
      <c r="DWD32" s="848"/>
      <c r="DWE32" s="848"/>
      <c r="DWF32" s="848"/>
      <c r="DWG32" s="848"/>
      <c r="DWH32" s="848"/>
      <c r="DWI32" s="848"/>
      <c r="DWJ32" s="848"/>
      <c r="DWK32" s="848"/>
      <c r="DWL32" s="848"/>
      <c r="DWM32" s="848"/>
      <c r="DWN32" s="848"/>
      <c r="DWO32" s="848"/>
      <c r="DWP32" s="848"/>
      <c r="DWQ32" s="848"/>
      <c r="DWR32" s="848"/>
      <c r="DWS32" s="848"/>
      <c r="DWT32" s="848"/>
      <c r="DWU32" s="848"/>
      <c r="DWV32" s="848"/>
      <c r="DWW32" s="848"/>
      <c r="DWX32" s="848"/>
      <c r="DWY32" s="848"/>
      <c r="DWZ32" s="848"/>
      <c r="DXA32" s="848"/>
      <c r="DXB32" s="848"/>
      <c r="DXC32" s="848"/>
      <c r="DXD32" s="848"/>
      <c r="DXE32" s="848"/>
      <c r="DXF32" s="848"/>
      <c r="DXG32" s="848"/>
      <c r="DXH32" s="848"/>
      <c r="DXI32" s="848"/>
      <c r="DXJ32" s="848"/>
      <c r="DXK32" s="848"/>
      <c r="DXL32" s="848"/>
      <c r="DXM32" s="848"/>
      <c r="DXN32" s="848"/>
      <c r="DXO32" s="848"/>
      <c r="DXP32" s="848"/>
      <c r="DXQ32" s="848"/>
      <c r="DXR32" s="848"/>
      <c r="DXS32" s="848"/>
      <c r="DXT32" s="848"/>
      <c r="DXU32" s="848"/>
      <c r="DXV32" s="848"/>
      <c r="DXW32" s="848"/>
      <c r="DXX32" s="848"/>
      <c r="DXY32" s="848"/>
      <c r="DXZ32" s="848"/>
      <c r="DYA32" s="848"/>
      <c r="DYB32" s="848"/>
      <c r="DYC32" s="848"/>
      <c r="DYD32" s="848"/>
      <c r="DYE32" s="848"/>
      <c r="DYF32" s="848"/>
      <c r="DYG32" s="848"/>
      <c r="DYH32" s="848"/>
      <c r="DYI32" s="848"/>
      <c r="DYJ32" s="848"/>
      <c r="DYK32" s="848"/>
      <c r="DYL32" s="848"/>
      <c r="DYM32" s="848"/>
      <c r="DYN32" s="848"/>
      <c r="DYO32" s="848"/>
      <c r="DYP32" s="848"/>
      <c r="DYQ32" s="848"/>
      <c r="DYR32" s="848"/>
      <c r="DYS32" s="848"/>
      <c r="DYT32" s="848"/>
      <c r="DYU32" s="848"/>
      <c r="DYV32" s="848"/>
      <c r="DYW32" s="848"/>
      <c r="DYX32" s="848"/>
      <c r="DYY32" s="848"/>
      <c r="DYZ32" s="848"/>
      <c r="DZA32" s="848"/>
      <c r="DZB32" s="848"/>
      <c r="DZC32" s="848"/>
      <c r="DZD32" s="848"/>
      <c r="DZE32" s="848"/>
      <c r="DZF32" s="848"/>
      <c r="DZG32" s="848"/>
      <c r="DZH32" s="848"/>
      <c r="DZI32" s="848"/>
      <c r="DZJ32" s="848"/>
      <c r="DZK32" s="848"/>
      <c r="DZL32" s="848"/>
      <c r="DZM32" s="848"/>
      <c r="DZN32" s="848"/>
      <c r="DZO32" s="848"/>
      <c r="DZP32" s="848"/>
      <c r="DZQ32" s="848"/>
      <c r="DZR32" s="848"/>
      <c r="DZS32" s="848"/>
      <c r="DZT32" s="848"/>
      <c r="DZU32" s="848"/>
      <c r="DZV32" s="848"/>
      <c r="DZW32" s="848"/>
      <c r="DZX32" s="848"/>
      <c r="DZY32" s="848"/>
      <c r="DZZ32" s="848"/>
      <c r="EAA32" s="848"/>
      <c r="EAB32" s="848"/>
      <c r="EAC32" s="848"/>
      <c r="EAD32" s="848"/>
      <c r="EAE32" s="848"/>
      <c r="EAF32" s="848"/>
      <c r="EAG32" s="848"/>
      <c r="EAH32" s="848"/>
      <c r="EAI32" s="848"/>
      <c r="EAJ32" s="848"/>
      <c r="EAK32" s="848"/>
      <c r="EAL32" s="848"/>
      <c r="EAM32" s="848"/>
      <c r="EAN32" s="848"/>
      <c r="EAO32" s="848"/>
      <c r="EAP32" s="848"/>
      <c r="EAQ32" s="848"/>
      <c r="EAR32" s="848"/>
      <c r="EAS32" s="848"/>
      <c r="EAT32" s="848"/>
      <c r="EAU32" s="848"/>
      <c r="EAV32" s="848"/>
      <c r="EAW32" s="848"/>
      <c r="EAX32" s="848"/>
      <c r="EAY32" s="848"/>
      <c r="EAZ32" s="848"/>
      <c r="EBA32" s="848"/>
      <c r="EBB32" s="848"/>
      <c r="EBC32" s="848"/>
      <c r="EBD32" s="848"/>
      <c r="EBE32" s="848"/>
      <c r="EBF32" s="848"/>
      <c r="EBG32" s="848"/>
      <c r="EBH32" s="848"/>
      <c r="EBI32" s="848"/>
      <c r="EBJ32" s="848"/>
      <c r="EBK32" s="848"/>
      <c r="EBL32" s="848"/>
      <c r="EBM32" s="848"/>
      <c r="EBN32" s="848"/>
      <c r="EBO32" s="848"/>
      <c r="EBP32" s="848"/>
      <c r="EBQ32" s="848"/>
      <c r="EBR32" s="848"/>
      <c r="EBS32" s="848"/>
      <c r="EBT32" s="848"/>
      <c r="EBU32" s="848"/>
      <c r="EBV32" s="848"/>
      <c r="EBW32" s="848"/>
      <c r="EBX32" s="848"/>
      <c r="EBY32" s="848"/>
      <c r="EBZ32" s="848"/>
      <c r="ECA32" s="848"/>
      <c r="ECB32" s="848"/>
      <c r="ECC32" s="848"/>
      <c r="ECD32" s="848"/>
      <c r="ECE32" s="848"/>
      <c r="ECF32" s="848"/>
      <c r="ECG32" s="848"/>
      <c r="ECH32" s="848"/>
      <c r="ECI32" s="848"/>
      <c r="ECJ32" s="848"/>
      <c r="ECK32" s="848"/>
      <c r="ECL32" s="848"/>
      <c r="ECM32" s="848"/>
      <c r="ECN32" s="848"/>
      <c r="ECO32" s="848"/>
      <c r="ECP32" s="848"/>
      <c r="ECQ32" s="848"/>
      <c r="ECR32" s="848"/>
      <c r="ECS32" s="848"/>
      <c r="ECT32" s="848"/>
      <c r="ECU32" s="848"/>
      <c r="ECV32" s="848"/>
      <c r="ECW32" s="848"/>
      <c r="ECX32" s="848"/>
      <c r="ECY32" s="848"/>
      <c r="ECZ32" s="848"/>
      <c r="EDA32" s="848"/>
      <c r="EDB32" s="848"/>
      <c r="EDC32" s="848"/>
      <c r="EDD32" s="848"/>
      <c r="EDE32" s="848"/>
      <c r="EDF32" s="848"/>
      <c r="EDG32" s="848"/>
      <c r="EDH32" s="848"/>
      <c r="EDI32" s="848"/>
      <c r="EDJ32" s="848"/>
      <c r="EDK32" s="848"/>
      <c r="EDL32" s="848"/>
      <c r="EDM32" s="848"/>
      <c r="EDN32" s="848"/>
      <c r="EDO32" s="848"/>
      <c r="EDP32" s="848"/>
      <c r="EDQ32" s="848"/>
      <c r="EDR32" s="848"/>
      <c r="EDS32" s="848"/>
      <c r="EDT32" s="848"/>
      <c r="EDU32" s="848"/>
      <c r="EDV32" s="848"/>
      <c r="EDW32" s="848"/>
      <c r="EDX32" s="848"/>
      <c r="EDY32" s="848"/>
      <c r="EDZ32" s="848"/>
      <c r="EEA32" s="848"/>
      <c r="EEB32" s="848"/>
      <c r="EEC32" s="848"/>
      <c r="EED32" s="848"/>
      <c r="EEE32" s="848"/>
      <c r="EEF32" s="848"/>
      <c r="EEG32" s="848"/>
      <c r="EEH32" s="848"/>
      <c r="EEI32" s="848"/>
      <c r="EEJ32" s="848"/>
      <c r="EEK32" s="848"/>
      <c r="EEL32" s="848"/>
      <c r="EEM32" s="848"/>
      <c r="EEN32" s="848"/>
      <c r="EEO32" s="848"/>
      <c r="EEP32" s="848"/>
      <c r="EEQ32" s="848"/>
      <c r="EER32" s="848"/>
      <c r="EES32" s="848"/>
      <c r="EET32" s="848"/>
      <c r="EEU32" s="848"/>
      <c r="EEV32" s="848"/>
      <c r="EEW32" s="848"/>
      <c r="EEX32" s="848"/>
      <c r="EEY32" s="848"/>
      <c r="EEZ32" s="848"/>
      <c r="EFA32" s="848"/>
      <c r="EFB32" s="848"/>
      <c r="EFC32" s="848"/>
      <c r="EFD32" s="848"/>
      <c r="EFE32" s="848"/>
      <c r="EFF32" s="848"/>
      <c r="EFG32" s="848"/>
      <c r="EFH32" s="848"/>
      <c r="EFI32" s="848"/>
      <c r="EFJ32" s="848"/>
      <c r="EFK32" s="848"/>
      <c r="EFL32" s="848"/>
      <c r="EFM32" s="848"/>
      <c r="EFN32" s="848"/>
      <c r="EFO32" s="848"/>
      <c r="EFP32" s="848"/>
      <c r="EFQ32" s="848"/>
      <c r="EFR32" s="848"/>
      <c r="EFS32" s="848"/>
      <c r="EFT32" s="848"/>
      <c r="EFU32" s="848"/>
      <c r="EFV32" s="848"/>
      <c r="EFW32" s="848"/>
      <c r="EFX32" s="848"/>
      <c r="EFY32" s="848"/>
      <c r="EFZ32" s="848"/>
      <c r="EGA32" s="848"/>
      <c r="EGB32" s="848"/>
      <c r="EGC32" s="848"/>
      <c r="EGD32" s="848"/>
      <c r="EGE32" s="848"/>
      <c r="EGF32" s="848"/>
      <c r="EGG32" s="848"/>
      <c r="EGH32" s="848"/>
      <c r="EGI32" s="848"/>
      <c r="EGJ32" s="848"/>
      <c r="EGK32" s="848"/>
      <c r="EGL32" s="848"/>
      <c r="EGM32" s="848"/>
      <c r="EGN32" s="848"/>
      <c r="EGO32" s="848"/>
      <c r="EGP32" s="848"/>
      <c r="EGQ32" s="848"/>
      <c r="EGR32" s="848"/>
      <c r="EGS32" s="848"/>
      <c r="EGT32" s="848"/>
      <c r="EGU32" s="848"/>
      <c r="EGV32" s="848"/>
      <c r="EGW32" s="848"/>
      <c r="EGX32" s="848"/>
      <c r="EGY32" s="848"/>
      <c r="EGZ32" s="848"/>
      <c r="EHA32" s="848"/>
      <c r="EHB32" s="848"/>
      <c r="EHC32" s="848"/>
      <c r="EHD32" s="848"/>
      <c r="EHE32" s="848"/>
      <c r="EHF32" s="848"/>
      <c r="EHG32" s="848"/>
      <c r="EHH32" s="848"/>
      <c r="EHI32" s="848"/>
      <c r="EHJ32" s="848"/>
      <c r="EHK32" s="848"/>
      <c r="EHL32" s="848"/>
      <c r="EHM32" s="848"/>
      <c r="EHN32" s="848"/>
      <c r="EHO32" s="848"/>
      <c r="EHP32" s="848"/>
      <c r="EHQ32" s="848"/>
      <c r="EHR32" s="848"/>
      <c r="EHS32" s="848"/>
      <c r="EHT32" s="848"/>
      <c r="EHU32" s="848"/>
      <c r="EHV32" s="848"/>
      <c r="EHW32" s="848"/>
      <c r="EHX32" s="848"/>
      <c r="EHY32" s="848"/>
      <c r="EHZ32" s="848"/>
      <c r="EIA32" s="848"/>
      <c r="EIB32" s="848"/>
      <c r="EIC32" s="848"/>
      <c r="EID32" s="848"/>
      <c r="EIE32" s="848"/>
      <c r="EIF32" s="848"/>
      <c r="EIG32" s="848"/>
      <c r="EIH32" s="848"/>
      <c r="EII32" s="848"/>
      <c r="EIJ32" s="848"/>
      <c r="EIK32" s="848"/>
      <c r="EIL32" s="848"/>
      <c r="EIM32" s="848"/>
      <c r="EIN32" s="848"/>
      <c r="EIO32" s="848"/>
      <c r="EIP32" s="848"/>
      <c r="EIQ32" s="848"/>
      <c r="EIR32" s="848"/>
      <c r="EIS32" s="848"/>
      <c r="EIT32" s="848"/>
      <c r="EIU32" s="848"/>
      <c r="EIV32" s="848"/>
      <c r="EIW32" s="848"/>
      <c r="EIX32" s="848"/>
      <c r="EIY32" s="848"/>
      <c r="EIZ32" s="848"/>
      <c r="EJA32" s="848"/>
      <c r="EJB32" s="848"/>
      <c r="EJC32" s="848"/>
      <c r="EJD32" s="848"/>
      <c r="EJE32" s="848"/>
      <c r="EJF32" s="848"/>
      <c r="EJG32" s="848"/>
      <c r="EJH32" s="848"/>
      <c r="EJI32" s="848"/>
      <c r="EJJ32" s="848"/>
      <c r="EJK32" s="848"/>
      <c r="EJL32" s="848"/>
      <c r="EJM32" s="848"/>
      <c r="EJN32" s="848"/>
      <c r="EJO32" s="848"/>
      <c r="EJP32" s="848"/>
      <c r="EJQ32" s="848"/>
      <c r="EJR32" s="848"/>
      <c r="EJS32" s="848"/>
      <c r="EJT32" s="848"/>
      <c r="EJU32" s="848"/>
      <c r="EJV32" s="848"/>
      <c r="EJW32" s="848"/>
      <c r="EJX32" s="848"/>
      <c r="EJY32" s="848"/>
      <c r="EJZ32" s="848"/>
      <c r="EKA32" s="848"/>
      <c r="EKB32" s="848"/>
      <c r="EKC32" s="848"/>
      <c r="EKD32" s="848"/>
      <c r="EKE32" s="848"/>
      <c r="EKF32" s="848"/>
      <c r="EKG32" s="848"/>
      <c r="EKH32" s="848"/>
      <c r="EKI32" s="848"/>
      <c r="EKJ32" s="848"/>
      <c r="EKK32" s="848"/>
      <c r="EKL32" s="848"/>
      <c r="EKM32" s="848"/>
      <c r="EKN32" s="848"/>
      <c r="EKO32" s="848"/>
      <c r="EKP32" s="848"/>
      <c r="EKQ32" s="848"/>
      <c r="EKR32" s="848"/>
      <c r="EKS32" s="848"/>
      <c r="EKT32" s="848"/>
      <c r="EKU32" s="848"/>
      <c r="EKV32" s="848"/>
      <c r="EKW32" s="848"/>
      <c r="EKX32" s="848"/>
      <c r="EKY32" s="848"/>
      <c r="EKZ32" s="848"/>
      <c r="ELA32" s="848"/>
      <c r="ELB32" s="848"/>
      <c r="ELC32" s="848"/>
      <c r="ELD32" s="848"/>
      <c r="ELE32" s="848"/>
      <c r="ELF32" s="848"/>
      <c r="ELG32" s="848"/>
      <c r="ELH32" s="848"/>
      <c r="ELI32" s="848"/>
      <c r="ELJ32" s="848"/>
      <c r="ELK32" s="848"/>
      <c r="ELL32" s="848"/>
      <c r="ELM32" s="848"/>
      <c r="ELN32" s="848"/>
      <c r="ELO32" s="848"/>
      <c r="ELP32" s="848"/>
      <c r="ELQ32" s="848"/>
      <c r="ELR32" s="848"/>
      <c r="ELS32" s="848"/>
      <c r="ELT32" s="848"/>
      <c r="ELU32" s="848"/>
      <c r="ELV32" s="848"/>
      <c r="ELW32" s="848"/>
      <c r="ELX32" s="848"/>
      <c r="ELY32" s="848"/>
      <c r="ELZ32" s="848"/>
      <c r="EMA32" s="848"/>
      <c r="EMB32" s="848"/>
      <c r="EMC32" s="848"/>
      <c r="EMD32" s="848"/>
      <c r="EME32" s="848"/>
      <c r="EMF32" s="848"/>
      <c r="EMG32" s="848"/>
      <c r="EMH32" s="848"/>
      <c r="EMI32" s="848"/>
      <c r="EMJ32" s="848"/>
      <c r="EMK32" s="848"/>
      <c r="EML32" s="848"/>
      <c r="EMM32" s="848"/>
      <c r="EMN32" s="848"/>
      <c r="EMO32" s="848"/>
      <c r="EMP32" s="848"/>
      <c r="EMQ32" s="848"/>
      <c r="EMR32" s="848"/>
      <c r="EMS32" s="848"/>
      <c r="EMT32" s="848"/>
      <c r="EMU32" s="848"/>
      <c r="EMV32" s="848"/>
      <c r="EMW32" s="848"/>
      <c r="EMX32" s="848"/>
      <c r="EMY32" s="848"/>
      <c r="EMZ32" s="848"/>
      <c r="ENA32" s="848"/>
      <c r="ENB32" s="848"/>
      <c r="ENC32" s="848"/>
      <c r="END32" s="848"/>
      <c r="ENE32" s="848"/>
      <c r="ENF32" s="848"/>
      <c r="ENG32" s="848"/>
      <c r="ENH32" s="848"/>
      <c r="ENI32" s="848"/>
      <c r="ENJ32" s="848"/>
      <c r="ENK32" s="848"/>
      <c r="ENL32" s="848"/>
      <c r="ENM32" s="848"/>
      <c r="ENN32" s="848"/>
      <c r="ENO32" s="848"/>
      <c r="ENP32" s="848"/>
      <c r="ENQ32" s="848"/>
      <c r="ENR32" s="848"/>
      <c r="ENS32" s="848"/>
      <c r="ENT32" s="848"/>
      <c r="ENU32" s="848"/>
      <c r="ENV32" s="848"/>
      <c r="ENW32" s="848"/>
      <c r="ENX32" s="848"/>
      <c r="ENY32" s="848"/>
      <c r="ENZ32" s="848"/>
      <c r="EOA32" s="848"/>
      <c r="EOB32" s="848"/>
      <c r="EOC32" s="848"/>
      <c r="EOD32" s="848"/>
      <c r="EOE32" s="848"/>
      <c r="EOF32" s="848"/>
      <c r="EOG32" s="848"/>
      <c r="EOH32" s="848"/>
      <c r="EOI32" s="848"/>
      <c r="EOJ32" s="848"/>
      <c r="EOK32" s="848"/>
      <c r="EOL32" s="848"/>
      <c r="EOM32" s="848"/>
      <c r="EON32" s="848"/>
      <c r="EOO32" s="848"/>
      <c r="EOP32" s="848"/>
      <c r="EOQ32" s="848"/>
      <c r="EOR32" s="848"/>
      <c r="EOS32" s="848"/>
      <c r="EOT32" s="848"/>
      <c r="EOU32" s="848"/>
      <c r="EOV32" s="848"/>
      <c r="EOW32" s="848"/>
      <c r="EOX32" s="848"/>
      <c r="EOY32" s="848"/>
      <c r="EOZ32" s="848"/>
      <c r="EPA32" s="848"/>
      <c r="EPB32" s="848"/>
      <c r="EPC32" s="848"/>
      <c r="EPD32" s="848"/>
      <c r="EPE32" s="848"/>
      <c r="EPF32" s="848"/>
      <c r="EPG32" s="848"/>
      <c r="EPH32" s="848"/>
      <c r="EPI32" s="848"/>
      <c r="EPJ32" s="848"/>
      <c r="EPK32" s="848"/>
      <c r="EPL32" s="848"/>
      <c r="EPM32" s="848"/>
      <c r="EPN32" s="848"/>
      <c r="EPO32" s="848"/>
      <c r="EPP32" s="848"/>
      <c r="EPQ32" s="848"/>
      <c r="EPR32" s="848"/>
      <c r="EPS32" s="848"/>
      <c r="EPT32" s="848"/>
      <c r="EPU32" s="848"/>
      <c r="EPV32" s="848"/>
      <c r="EPW32" s="848"/>
      <c r="EPX32" s="848"/>
      <c r="EPY32" s="848"/>
      <c r="EPZ32" s="848"/>
      <c r="EQA32" s="848"/>
      <c r="EQB32" s="848"/>
      <c r="EQC32" s="848"/>
      <c r="EQD32" s="848"/>
      <c r="EQE32" s="848"/>
      <c r="EQF32" s="848"/>
      <c r="EQG32" s="848"/>
      <c r="EQH32" s="848"/>
      <c r="EQI32" s="848"/>
      <c r="EQJ32" s="848"/>
      <c r="EQK32" s="848"/>
      <c r="EQL32" s="848"/>
      <c r="EQM32" s="848"/>
      <c r="EQN32" s="848"/>
      <c r="EQO32" s="848"/>
      <c r="EQP32" s="848"/>
      <c r="EQQ32" s="848"/>
      <c r="EQR32" s="848"/>
      <c r="EQS32" s="848"/>
      <c r="EQT32" s="848"/>
      <c r="EQU32" s="848"/>
      <c r="EQV32" s="848"/>
      <c r="EQW32" s="848"/>
      <c r="EQX32" s="848"/>
      <c r="EQY32" s="848"/>
      <c r="EQZ32" s="848"/>
      <c r="ERA32" s="848"/>
      <c r="ERB32" s="848"/>
      <c r="ERC32" s="848"/>
      <c r="ERD32" s="848"/>
      <c r="ERE32" s="848"/>
      <c r="ERF32" s="848"/>
      <c r="ERG32" s="848"/>
      <c r="ERH32" s="848"/>
      <c r="ERI32" s="848"/>
      <c r="ERJ32" s="848"/>
      <c r="ERK32" s="848"/>
      <c r="ERL32" s="848"/>
      <c r="ERM32" s="848"/>
      <c r="ERN32" s="848"/>
      <c r="ERO32" s="848"/>
      <c r="ERP32" s="848"/>
      <c r="ERQ32" s="848"/>
      <c r="ERR32" s="848"/>
      <c r="ERS32" s="848"/>
      <c r="ERT32" s="848"/>
      <c r="ERU32" s="848"/>
      <c r="ERV32" s="848"/>
      <c r="ERW32" s="848"/>
      <c r="ERX32" s="848"/>
      <c r="ERY32" s="848"/>
      <c r="ERZ32" s="848"/>
      <c r="ESA32" s="848"/>
      <c r="ESB32" s="848"/>
      <c r="ESC32" s="848"/>
      <c r="ESD32" s="848"/>
      <c r="ESE32" s="848"/>
      <c r="ESF32" s="848"/>
      <c r="ESG32" s="848"/>
      <c r="ESH32" s="848"/>
      <c r="ESI32" s="848"/>
      <c r="ESJ32" s="848"/>
      <c r="ESK32" s="848"/>
      <c r="ESL32" s="848"/>
      <c r="ESM32" s="848"/>
      <c r="ESN32" s="848"/>
      <c r="ESO32" s="848"/>
      <c r="ESP32" s="848"/>
      <c r="ESQ32" s="848"/>
      <c r="ESR32" s="848"/>
      <c r="ESS32" s="848"/>
      <c r="EST32" s="848"/>
      <c r="ESU32" s="848"/>
      <c r="ESV32" s="848"/>
      <c r="ESW32" s="848"/>
      <c r="ESX32" s="848"/>
      <c r="ESY32" s="848"/>
      <c r="ESZ32" s="848"/>
      <c r="ETA32" s="848"/>
      <c r="ETB32" s="848"/>
      <c r="ETC32" s="848"/>
      <c r="ETD32" s="848"/>
      <c r="ETE32" s="848"/>
      <c r="ETF32" s="848"/>
      <c r="ETG32" s="848"/>
      <c r="ETH32" s="848"/>
      <c r="ETI32" s="848"/>
      <c r="ETJ32" s="848"/>
      <c r="ETK32" s="848"/>
      <c r="ETL32" s="848"/>
      <c r="ETM32" s="848"/>
      <c r="ETN32" s="848"/>
      <c r="ETO32" s="848"/>
      <c r="ETP32" s="848"/>
      <c r="ETQ32" s="848"/>
      <c r="ETR32" s="848"/>
      <c r="ETS32" s="848"/>
      <c r="ETT32" s="848"/>
      <c r="ETU32" s="848"/>
      <c r="ETV32" s="848"/>
      <c r="ETW32" s="848"/>
      <c r="ETX32" s="848"/>
      <c r="ETY32" s="848"/>
      <c r="ETZ32" s="848"/>
      <c r="EUA32" s="848"/>
      <c r="EUB32" s="848"/>
      <c r="EUC32" s="848"/>
      <c r="EUD32" s="848"/>
      <c r="EUE32" s="848"/>
      <c r="EUF32" s="848"/>
      <c r="EUG32" s="848"/>
      <c r="EUH32" s="848"/>
      <c r="EUI32" s="848"/>
      <c r="EUJ32" s="848"/>
      <c r="EUK32" s="848"/>
      <c r="EUL32" s="848"/>
      <c r="EUM32" s="848"/>
      <c r="EUN32" s="848"/>
      <c r="EUO32" s="848"/>
      <c r="EUP32" s="848"/>
      <c r="EUQ32" s="848"/>
      <c r="EUR32" s="848"/>
      <c r="EUS32" s="848"/>
      <c r="EUT32" s="848"/>
      <c r="EUU32" s="848"/>
      <c r="EUV32" s="848"/>
      <c r="EUW32" s="848"/>
      <c r="EUX32" s="848"/>
      <c r="EUY32" s="848"/>
      <c r="EUZ32" s="848"/>
      <c r="EVA32" s="848"/>
      <c r="EVB32" s="848"/>
      <c r="EVC32" s="848"/>
      <c r="EVD32" s="848"/>
      <c r="EVE32" s="848"/>
      <c r="EVF32" s="848"/>
      <c r="EVG32" s="848"/>
      <c r="EVH32" s="848"/>
      <c r="EVI32" s="848"/>
      <c r="EVJ32" s="848"/>
      <c r="EVK32" s="848"/>
      <c r="EVL32" s="848"/>
      <c r="EVM32" s="848"/>
      <c r="EVN32" s="848"/>
      <c r="EVO32" s="848"/>
      <c r="EVP32" s="848"/>
      <c r="EVQ32" s="848"/>
      <c r="EVR32" s="848"/>
      <c r="EVS32" s="848"/>
      <c r="EVT32" s="848"/>
      <c r="EVU32" s="848"/>
      <c r="EVV32" s="848"/>
      <c r="EVW32" s="848"/>
      <c r="EVX32" s="848"/>
      <c r="EVY32" s="848"/>
      <c r="EVZ32" s="848"/>
      <c r="EWA32" s="848"/>
      <c r="EWB32" s="848"/>
      <c r="EWC32" s="848"/>
      <c r="EWD32" s="848"/>
      <c r="EWE32" s="848"/>
      <c r="EWF32" s="848"/>
      <c r="EWG32" s="848"/>
      <c r="EWH32" s="848"/>
      <c r="EWI32" s="848"/>
      <c r="EWJ32" s="848"/>
      <c r="EWK32" s="848"/>
      <c r="EWL32" s="848"/>
      <c r="EWM32" s="848"/>
      <c r="EWN32" s="848"/>
      <c r="EWO32" s="848"/>
      <c r="EWP32" s="848"/>
      <c r="EWQ32" s="848"/>
      <c r="EWR32" s="848"/>
      <c r="EWS32" s="848"/>
      <c r="EWT32" s="848"/>
      <c r="EWU32" s="848"/>
      <c r="EWV32" s="848"/>
      <c r="EWW32" s="848"/>
      <c r="EWX32" s="848"/>
      <c r="EWY32" s="848"/>
      <c r="EWZ32" s="848"/>
      <c r="EXA32" s="848"/>
      <c r="EXB32" s="848"/>
      <c r="EXC32" s="848"/>
      <c r="EXD32" s="848"/>
      <c r="EXE32" s="848"/>
      <c r="EXF32" s="848"/>
      <c r="EXG32" s="848"/>
      <c r="EXH32" s="848"/>
      <c r="EXI32" s="848"/>
      <c r="EXJ32" s="848"/>
      <c r="EXK32" s="848"/>
      <c r="EXL32" s="848"/>
      <c r="EXM32" s="848"/>
      <c r="EXN32" s="848"/>
      <c r="EXO32" s="848"/>
      <c r="EXP32" s="848"/>
      <c r="EXQ32" s="848"/>
      <c r="EXR32" s="848"/>
      <c r="EXS32" s="848"/>
      <c r="EXT32" s="848"/>
      <c r="EXU32" s="848"/>
      <c r="EXV32" s="848"/>
      <c r="EXW32" s="848"/>
      <c r="EXX32" s="848"/>
      <c r="EXY32" s="848"/>
      <c r="EXZ32" s="848"/>
      <c r="EYA32" s="848"/>
      <c r="EYB32" s="848"/>
      <c r="EYC32" s="848"/>
      <c r="EYD32" s="848"/>
      <c r="EYE32" s="848"/>
      <c r="EYF32" s="848"/>
      <c r="EYG32" s="848"/>
      <c r="EYH32" s="848"/>
      <c r="EYI32" s="848"/>
      <c r="EYJ32" s="848"/>
      <c r="EYK32" s="848"/>
      <c r="EYL32" s="848"/>
      <c r="EYM32" s="848"/>
      <c r="EYN32" s="848"/>
      <c r="EYO32" s="848"/>
      <c r="EYP32" s="848"/>
      <c r="EYQ32" s="848"/>
      <c r="EYR32" s="848"/>
      <c r="EYS32" s="848"/>
      <c r="EYT32" s="848"/>
      <c r="EYU32" s="848"/>
      <c r="EYV32" s="848"/>
      <c r="EYW32" s="848"/>
      <c r="EYX32" s="848"/>
      <c r="EYY32" s="848"/>
      <c r="EYZ32" s="848"/>
      <c r="EZA32" s="848"/>
      <c r="EZB32" s="848"/>
      <c r="EZC32" s="848"/>
      <c r="EZD32" s="848"/>
      <c r="EZE32" s="848"/>
      <c r="EZF32" s="848"/>
      <c r="EZG32" s="848"/>
      <c r="EZH32" s="848"/>
      <c r="EZI32" s="848"/>
      <c r="EZJ32" s="848"/>
      <c r="EZK32" s="848"/>
      <c r="EZL32" s="848"/>
      <c r="EZM32" s="848"/>
      <c r="EZN32" s="848"/>
      <c r="EZO32" s="848"/>
      <c r="EZP32" s="848"/>
      <c r="EZQ32" s="848"/>
      <c r="EZR32" s="848"/>
      <c r="EZS32" s="848"/>
      <c r="EZT32" s="848"/>
      <c r="EZU32" s="848"/>
      <c r="EZV32" s="848"/>
      <c r="EZW32" s="848"/>
      <c r="EZX32" s="848"/>
      <c r="EZY32" s="848"/>
      <c r="EZZ32" s="848"/>
      <c r="FAA32" s="848"/>
      <c r="FAB32" s="848"/>
      <c r="FAC32" s="848"/>
      <c r="FAD32" s="848"/>
      <c r="FAE32" s="848"/>
      <c r="FAF32" s="848"/>
      <c r="FAG32" s="848"/>
      <c r="FAH32" s="848"/>
      <c r="FAI32" s="848"/>
      <c r="FAJ32" s="848"/>
      <c r="FAK32" s="848"/>
      <c r="FAL32" s="848"/>
      <c r="FAM32" s="848"/>
      <c r="FAN32" s="848"/>
      <c r="FAO32" s="848"/>
      <c r="FAP32" s="848"/>
      <c r="FAQ32" s="848"/>
      <c r="FAR32" s="848"/>
      <c r="FAS32" s="848"/>
      <c r="FAT32" s="848"/>
      <c r="FAU32" s="848"/>
      <c r="FAV32" s="848"/>
      <c r="FAW32" s="848"/>
      <c r="FAX32" s="848"/>
      <c r="FAY32" s="848"/>
      <c r="FAZ32" s="848"/>
      <c r="FBA32" s="848"/>
      <c r="FBB32" s="848"/>
      <c r="FBC32" s="848"/>
      <c r="FBD32" s="848"/>
      <c r="FBE32" s="848"/>
      <c r="FBF32" s="848"/>
      <c r="FBG32" s="848"/>
      <c r="FBH32" s="848"/>
      <c r="FBI32" s="848"/>
      <c r="FBJ32" s="848"/>
      <c r="FBK32" s="848"/>
      <c r="FBL32" s="848"/>
      <c r="FBM32" s="848"/>
      <c r="FBN32" s="848"/>
      <c r="FBO32" s="848"/>
      <c r="FBP32" s="848"/>
      <c r="FBQ32" s="848"/>
      <c r="FBR32" s="848"/>
      <c r="FBS32" s="848"/>
      <c r="FBT32" s="848"/>
      <c r="FBU32" s="848"/>
      <c r="FBV32" s="848"/>
      <c r="FBW32" s="848"/>
      <c r="FBX32" s="848"/>
      <c r="FBY32" s="848"/>
      <c r="FBZ32" s="848"/>
      <c r="FCA32" s="848"/>
      <c r="FCB32" s="848"/>
      <c r="FCC32" s="848"/>
      <c r="FCD32" s="848"/>
      <c r="FCE32" s="848"/>
      <c r="FCF32" s="848"/>
      <c r="FCG32" s="848"/>
      <c r="FCH32" s="848"/>
      <c r="FCI32" s="848"/>
      <c r="FCJ32" s="848"/>
      <c r="FCK32" s="848"/>
      <c r="FCL32" s="848"/>
      <c r="FCM32" s="848"/>
      <c r="FCN32" s="848"/>
      <c r="FCO32" s="848"/>
      <c r="FCP32" s="848"/>
      <c r="FCQ32" s="848"/>
      <c r="FCR32" s="848"/>
      <c r="FCS32" s="848"/>
      <c r="FCT32" s="848"/>
      <c r="FCU32" s="848"/>
      <c r="FCV32" s="848"/>
      <c r="FCW32" s="848"/>
      <c r="FCX32" s="848"/>
      <c r="FCY32" s="848"/>
      <c r="FCZ32" s="848"/>
      <c r="FDA32" s="848"/>
      <c r="FDB32" s="848"/>
      <c r="FDC32" s="848"/>
      <c r="FDD32" s="848"/>
      <c r="FDE32" s="848"/>
      <c r="FDF32" s="848"/>
      <c r="FDG32" s="848"/>
      <c r="FDH32" s="848"/>
      <c r="FDI32" s="848"/>
      <c r="FDJ32" s="848"/>
      <c r="FDK32" s="848"/>
      <c r="FDL32" s="848"/>
      <c r="FDM32" s="848"/>
      <c r="FDN32" s="848"/>
      <c r="FDO32" s="848"/>
      <c r="FDP32" s="848"/>
      <c r="FDQ32" s="848"/>
      <c r="FDR32" s="848"/>
      <c r="FDS32" s="848"/>
      <c r="FDT32" s="848"/>
      <c r="FDU32" s="848"/>
      <c r="FDV32" s="848"/>
      <c r="FDW32" s="848"/>
      <c r="FDX32" s="848"/>
      <c r="FDY32" s="848"/>
      <c r="FDZ32" s="848"/>
      <c r="FEA32" s="848"/>
      <c r="FEB32" s="848"/>
      <c r="FEC32" s="848"/>
      <c r="FED32" s="848"/>
      <c r="FEE32" s="848"/>
      <c r="FEF32" s="848"/>
      <c r="FEG32" s="848"/>
      <c r="FEH32" s="848"/>
      <c r="FEI32" s="848"/>
      <c r="FEJ32" s="848"/>
      <c r="FEK32" s="848"/>
      <c r="FEL32" s="848"/>
      <c r="FEM32" s="848"/>
      <c r="FEN32" s="848"/>
      <c r="FEO32" s="848"/>
      <c r="FEP32" s="848"/>
      <c r="FEQ32" s="848"/>
      <c r="FER32" s="848"/>
      <c r="FES32" s="848"/>
      <c r="FET32" s="848"/>
      <c r="FEU32" s="848"/>
      <c r="FEV32" s="848"/>
      <c r="FEW32" s="848"/>
      <c r="FEX32" s="848"/>
      <c r="FEY32" s="848"/>
      <c r="FEZ32" s="848"/>
      <c r="FFA32" s="848"/>
      <c r="FFB32" s="848"/>
      <c r="FFC32" s="848"/>
      <c r="FFD32" s="848"/>
      <c r="FFE32" s="848"/>
      <c r="FFF32" s="848"/>
      <c r="FFG32" s="848"/>
      <c r="FFH32" s="848"/>
      <c r="FFI32" s="848"/>
      <c r="FFJ32" s="848"/>
      <c r="FFK32" s="848"/>
      <c r="FFL32" s="848"/>
      <c r="FFM32" s="848"/>
      <c r="FFN32" s="848"/>
      <c r="FFO32" s="848"/>
      <c r="FFP32" s="848"/>
      <c r="FFQ32" s="848"/>
      <c r="FFR32" s="848"/>
      <c r="FFS32" s="848"/>
      <c r="FFT32" s="848"/>
      <c r="FFU32" s="848"/>
      <c r="FFV32" s="848"/>
      <c r="FFW32" s="848"/>
      <c r="FFX32" s="848"/>
      <c r="FFY32" s="848"/>
      <c r="FFZ32" s="848"/>
      <c r="FGA32" s="848"/>
      <c r="FGB32" s="848"/>
      <c r="FGC32" s="848"/>
      <c r="FGD32" s="848"/>
      <c r="FGE32" s="848"/>
      <c r="FGF32" s="848"/>
      <c r="FGG32" s="848"/>
      <c r="FGH32" s="848"/>
      <c r="FGI32" s="848"/>
      <c r="FGJ32" s="848"/>
      <c r="FGK32" s="848"/>
      <c r="FGL32" s="848"/>
      <c r="FGM32" s="848"/>
      <c r="FGN32" s="848"/>
      <c r="FGO32" s="848"/>
      <c r="FGP32" s="848"/>
      <c r="FGQ32" s="848"/>
      <c r="FGR32" s="848"/>
      <c r="FGS32" s="848"/>
      <c r="FGT32" s="848"/>
      <c r="FGU32" s="848"/>
      <c r="FGV32" s="848"/>
      <c r="FGW32" s="848"/>
      <c r="FGX32" s="848"/>
      <c r="FGY32" s="848"/>
      <c r="FGZ32" s="848"/>
      <c r="FHA32" s="848"/>
      <c r="FHB32" s="848"/>
      <c r="FHC32" s="848"/>
      <c r="FHD32" s="848"/>
      <c r="FHE32" s="848"/>
      <c r="FHF32" s="848"/>
      <c r="FHG32" s="848"/>
      <c r="FHH32" s="848"/>
      <c r="FHI32" s="848"/>
      <c r="FHJ32" s="848"/>
      <c r="FHK32" s="848"/>
      <c r="FHL32" s="848"/>
      <c r="FHM32" s="848"/>
      <c r="FHN32" s="848"/>
      <c r="FHO32" s="848"/>
      <c r="FHP32" s="848"/>
      <c r="FHQ32" s="848"/>
      <c r="FHR32" s="848"/>
      <c r="FHS32" s="848"/>
      <c r="FHT32" s="848"/>
      <c r="FHU32" s="848"/>
      <c r="FHV32" s="848"/>
      <c r="FHW32" s="848"/>
      <c r="FHX32" s="848"/>
      <c r="FHY32" s="848"/>
      <c r="FHZ32" s="848"/>
      <c r="FIA32" s="848"/>
      <c r="FIB32" s="848"/>
      <c r="FIC32" s="848"/>
      <c r="FID32" s="848"/>
      <c r="FIE32" s="848"/>
      <c r="FIF32" s="848"/>
      <c r="FIG32" s="848"/>
      <c r="FIH32" s="848"/>
      <c r="FII32" s="848"/>
      <c r="FIJ32" s="848"/>
      <c r="FIK32" s="848"/>
      <c r="FIL32" s="848"/>
      <c r="FIM32" s="848"/>
      <c r="FIN32" s="848"/>
      <c r="FIO32" s="848"/>
      <c r="FIP32" s="848"/>
      <c r="FIQ32" s="848"/>
      <c r="FIR32" s="848"/>
      <c r="FIS32" s="848"/>
      <c r="FIT32" s="848"/>
      <c r="FIU32" s="848"/>
      <c r="FIV32" s="848"/>
      <c r="FIW32" s="848"/>
      <c r="FIX32" s="848"/>
      <c r="FIY32" s="848"/>
      <c r="FIZ32" s="848"/>
      <c r="FJA32" s="848"/>
      <c r="FJB32" s="848"/>
      <c r="FJC32" s="848"/>
      <c r="FJD32" s="848"/>
      <c r="FJE32" s="848"/>
      <c r="FJF32" s="848"/>
      <c r="FJG32" s="848"/>
      <c r="FJH32" s="848"/>
      <c r="FJI32" s="848"/>
      <c r="FJJ32" s="848"/>
      <c r="FJK32" s="848"/>
      <c r="FJL32" s="848"/>
      <c r="FJM32" s="848"/>
      <c r="FJN32" s="848"/>
      <c r="FJO32" s="848"/>
      <c r="FJP32" s="848"/>
      <c r="FJQ32" s="848"/>
      <c r="FJR32" s="848"/>
      <c r="FJS32" s="848"/>
      <c r="FJT32" s="848"/>
      <c r="FJU32" s="848"/>
      <c r="FJV32" s="848"/>
      <c r="FJW32" s="848"/>
      <c r="FJX32" s="848"/>
      <c r="FJY32" s="848"/>
      <c r="FJZ32" s="848"/>
      <c r="FKA32" s="848"/>
      <c r="FKB32" s="848"/>
      <c r="FKC32" s="848"/>
      <c r="FKD32" s="848"/>
      <c r="FKE32" s="848"/>
      <c r="FKF32" s="848"/>
      <c r="FKG32" s="848"/>
      <c r="FKH32" s="848"/>
      <c r="FKI32" s="848"/>
      <c r="FKJ32" s="848"/>
      <c r="FKK32" s="848"/>
      <c r="FKL32" s="848"/>
      <c r="FKM32" s="848"/>
      <c r="FKN32" s="848"/>
      <c r="FKO32" s="848"/>
      <c r="FKP32" s="848"/>
      <c r="FKQ32" s="848"/>
      <c r="FKR32" s="848"/>
      <c r="FKS32" s="848"/>
      <c r="FKT32" s="848"/>
      <c r="FKU32" s="848"/>
      <c r="FKV32" s="848"/>
      <c r="FKW32" s="848"/>
      <c r="FKX32" s="848"/>
      <c r="FKY32" s="848"/>
      <c r="FKZ32" s="848"/>
      <c r="FLA32" s="848"/>
      <c r="FLB32" s="848"/>
      <c r="FLC32" s="848"/>
      <c r="FLD32" s="848"/>
      <c r="FLE32" s="848"/>
      <c r="FLF32" s="848"/>
      <c r="FLG32" s="848"/>
      <c r="FLH32" s="848"/>
      <c r="FLI32" s="848"/>
      <c r="FLJ32" s="848"/>
      <c r="FLK32" s="848"/>
      <c r="FLL32" s="848"/>
      <c r="FLM32" s="848"/>
      <c r="FLN32" s="848"/>
      <c r="FLO32" s="848"/>
      <c r="FLP32" s="848"/>
      <c r="FLQ32" s="848"/>
      <c r="FLR32" s="848"/>
      <c r="FLS32" s="848"/>
      <c r="FLT32" s="848"/>
      <c r="FLU32" s="848"/>
      <c r="FLV32" s="848"/>
      <c r="FLW32" s="848"/>
      <c r="FLX32" s="848"/>
      <c r="FLY32" s="848"/>
      <c r="FLZ32" s="848"/>
      <c r="FMA32" s="848"/>
      <c r="FMB32" s="848"/>
      <c r="FMC32" s="848"/>
      <c r="FMD32" s="848"/>
      <c r="FME32" s="848"/>
      <c r="FMF32" s="848"/>
      <c r="FMG32" s="848"/>
      <c r="FMH32" s="848"/>
      <c r="FMI32" s="848"/>
      <c r="FMJ32" s="848"/>
      <c r="FMK32" s="848"/>
      <c r="FML32" s="848"/>
      <c r="FMM32" s="848"/>
      <c r="FMN32" s="848"/>
      <c r="FMO32" s="848"/>
      <c r="FMP32" s="848"/>
      <c r="FMQ32" s="848"/>
      <c r="FMR32" s="848"/>
      <c r="FMS32" s="848"/>
      <c r="FMT32" s="848"/>
      <c r="FMU32" s="848"/>
      <c r="FMV32" s="848"/>
      <c r="FMW32" s="848"/>
      <c r="FMX32" s="848"/>
      <c r="FMY32" s="848"/>
      <c r="FMZ32" s="848"/>
      <c r="FNA32" s="848"/>
      <c r="FNB32" s="848"/>
      <c r="FNC32" s="848"/>
      <c r="FND32" s="848"/>
      <c r="FNE32" s="848"/>
      <c r="FNF32" s="848"/>
      <c r="FNG32" s="848"/>
      <c r="FNH32" s="848"/>
      <c r="FNI32" s="848"/>
      <c r="FNJ32" s="848"/>
      <c r="FNK32" s="848"/>
      <c r="FNL32" s="848"/>
      <c r="FNM32" s="848"/>
      <c r="FNN32" s="848"/>
      <c r="FNO32" s="848"/>
      <c r="FNP32" s="848"/>
      <c r="FNQ32" s="848"/>
      <c r="FNR32" s="848"/>
      <c r="FNS32" s="848"/>
      <c r="FNT32" s="848"/>
      <c r="FNU32" s="848"/>
      <c r="FNV32" s="848"/>
      <c r="FNW32" s="848"/>
      <c r="FNX32" s="848"/>
      <c r="FNY32" s="848"/>
      <c r="FNZ32" s="848"/>
      <c r="FOA32" s="848"/>
      <c r="FOB32" s="848"/>
      <c r="FOC32" s="848"/>
      <c r="FOD32" s="848"/>
      <c r="FOE32" s="848"/>
      <c r="FOF32" s="848"/>
      <c r="FOG32" s="848"/>
      <c r="FOH32" s="848"/>
      <c r="FOI32" s="848"/>
      <c r="FOJ32" s="848"/>
      <c r="FOK32" s="848"/>
      <c r="FOL32" s="848"/>
      <c r="FOM32" s="848"/>
      <c r="FON32" s="848"/>
      <c r="FOO32" s="848"/>
      <c r="FOP32" s="848"/>
      <c r="FOQ32" s="848"/>
      <c r="FOR32" s="848"/>
      <c r="FOS32" s="848"/>
      <c r="FOT32" s="848"/>
      <c r="FOU32" s="848"/>
      <c r="FOV32" s="848"/>
      <c r="FOW32" s="848"/>
      <c r="FOX32" s="848"/>
      <c r="FOY32" s="848"/>
      <c r="FOZ32" s="848"/>
      <c r="FPA32" s="848"/>
      <c r="FPB32" s="848"/>
      <c r="FPC32" s="848"/>
      <c r="FPD32" s="848"/>
      <c r="FPE32" s="848"/>
      <c r="FPF32" s="848"/>
      <c r="FPG32" s="848"/>
      <c r="FPH32" s="848"/>
      <c r="FPI32" s="848"/>
      <c r="FPJ32" s="848"/>
      <c r="FPK32" s="848"/>
      <c r="FPL32" s="848"/>
      <c r="FPM32" s="848"/>
      <c r="FPN32" s="848"/>
      <c r="FPO32" s="848"/>
      <c r="FPP32" s="848"/>
      <c r="FPQ32" s="848"/>
      <c r="FPR32" s="848"/>
      <c r="FPS32" s="848"/>
      <c r="FPT32" s="848"/>
      <c r="FPU32" s="848"/>
      <c r="FPV32" s="848"/>
      <c r="FPW32" s="848"/>
      <c r="FPX32" s="848"/>
      <c r="FPY32" s="848"/>
      <c r="FPZ32" s="848"/>
      <c r="FQA32" s="848"/>
      <c r="FQB32" s="848"/>
      <c r="FQC32" s="848"/>
      <c r="FQD32" s="848"/>
      <c r="FQE32" s="848"/>
      <c r="FQF32" s="848"/>
      <c r="FQG32" s="848"/>
      <c r="FQH32" s="848"/>
      <c r="FQI32" s="848"/>
      <c r="FQJ32" s="848"/>
      <c r="FQK32" s="848"/>
      <c r="FQL32" s="848"/>
      <c r="FQM32" s="848"/>
      <c r="FQN32" s="848"/>
      <c r="FQO32" s="848"/>
      <c r="FQP32" s="848"/>
      <c r="FQQ32" s="848"/>
      <c r="FQR32" s="848"/>
      <c r="FQS32" s="848"/>
      <c r="FQT32" s="848"/>
      <c r="FQU32" s="848"/>
      <c r="FQV32" s="848"/>
      <c r="FQW32" s="848"/>
      <c r="FQX32" s="848"/>
      <c r="FQY32" s="848"/>
      <c r="FQZ32" s="848"/>
      <c r="FRA32" s="848"/>
      <c r="FRB32" s="848"/>
      <c r="FRC32" s="848"/>
      <c r="FRD32" s="848"/>
      <c r="FRE32" s="848"/>
      <c r="FRF32" s="848"/>
      <c r="FRG32" s="848"/>
      <c r="FRH32" s="848"/>
      <c r="FRI32" s="848"/>
      <c r="FRJ32" s="848"/>
      <c r="FRK32" s="848"/>
      <c r="FRL32" s="848"/>
      <c r="FRM32" s="848"/>
      <c r="FRN32" s="848"/>
      <c r="FRO32" s="848"/>
      <c r="FRP32" s="848"/>
      <c r="FRQ32" s="848"/>
      <c r="FRR32" s="848"/>
      <c r="FRS32" s="848"/>
      <c r="FRT32" s="848"/>
      <c r="FRU32" s="848"/>
      <c r="FRV32" s="848"/>
      <c r="FRW32" s="848"/>
      <c r="FRX32" s="848"/>
      <c r="FRY32" s="848"/>
      <c r="FRZ32" s="848"/>
      <c r="FSA32" s="848"/>
      <c r="FSB32" s="848"/>
      <c r="FSC32" s="848"/>
      <c r="FSD32" s="848"/>
      <c r="FSE32" s="848"/>
      <c r="FSF32" s="848"/>
      <c r="FSG32" s="848"/>
      <c r="FSH32" s="848"/>
      <c r="FSI32" s="848"/>
      <c r="FSJ32" s="848"/>
      <c r="FSK32" s="848"/>
      <c r="FSL32" s="848"/>
      <c r="FSM32" s="848"/>
      <c r="FSN32" s="848"/>
      <c r="FSO32" s="848"/>
      <c r="FSP32" s="848"/>
      <c r="FSQ32" s="848"/>
      <c r="FSR32" s="848"/>
      <c r="FSS32" s="848"/>
      <c r="FST32" s="848"/>
      <c r="FSU32" s="848"/>
      <c r="FSV32" s="848"/>
      <c r="FSW32" s="848"/>
      <c r="FSX32" s="848"/>
      <c r="FSY32" s="848"/>
      <c r="FSZ32" s="848"/>
      <c r="FTA32" s="848"/>
      <c r="FTB32" s="848"/>
      <c r="FTC32" s="848"/>
      <c r="FTD32" s="848"/>
      <c r="FTE32" s="848"/>
      <c r="FTF32" s="848"/>
      <c r="FTG32" s="848"/>
      <c r="FTH32" s="848"/>
      <c r="FTI32" s="848"/>
      <c r="FTJ32" s="848"/>
      <c r="FTK32" s="848"/>
      <c r="FTL32" s="848"/>
      <c r="FTM32" s="848"/>
      <c r="FTN32" s="848"/>
      <c r="FTO32" s="848"/>
      <c r="FTP32" s="848"/>
      <c r="FTQ32" s="848"/>
      <c r="FTR32" s="848"/>
      <c r="FTS32" s="848"/>
      <c r="FTT32" s="848"/>
      <c r="FTU32" s="848"/>
      <c r="FTV32" s="848"/>
      <c r="FTW32" s="848"/>
      <c r="FTX32" s="848"/>
      <c r="FTY32" s="848"/>
      <c r="FTZ32" s="848"/>
      <c r="FUA32" s="848"/>
      <c r="FUB32" s="848"/>
      <c r="FUC32" s="848"/>
      <c r="FUD32" s="848"/>
      <c r="FUE32" s="848"/>
      <c r="FUF32" s="848"/>
      <c r="FUG32" s="848"/>
      <c r="FUH32" s="848"/>
      <c r="FUI32" s="848"/>
      <c r="FUJ32" s="848"/>
      <c r="FUK32" s="848"/>
      <c r="FUL32" s="848"/>
      <c r="FUM32" s="848"/>
      <c r="FUN32" s="848"/>
      <c r="FUO32" s="848"/>
      <c r="FUP32" s="848"/>
      <c r="FUQ32" s="848"/>
      <c r="FUR32" s="848"/>
      <c r="FUS32" s="848"/>
      <c r="FUT32" s="848"/>
      <c r="FUU32" s="848"/>
      <c r="FUV32" s="848"/>
      <c r="FUW32" s="848"/>
      <c r="FUX32" s="848"/>
      <c r="FUY32" s="848"/>
      <c r="FUZ32" s="848"/>
      <c r="FVA32" s="848"/>
      <c r="FVB32" s="848"/>
      <c r="FVC32" s="848"/>
      <c r="FVD32" s="848"/>
      <c r="FVE32" s="848"/>
      <c r="FVF32" s="848"/>
      <c r="FVG32" s="848"/>
      <c r="FVH32" s="848"/>
      <c r="FVI32" s="848"/>
      <c r="FVJ32" s="848"/>
      <c r="FVK32" s="848"/>
      <c r="FVL32" s="848"/>
      <c r="FVM32" s="848"/>
      <c r="FVN32" s="848"/>
      <c r="FVO32" s="848"/>
      <c r="FVP32" s="848"/>
      <c r="FVQ32" s="848"/>
      <c r="FVR32" s="848"/>
      <c r="FVS32" s="848"/>
      <c r="FVT32" s="848"/>
      <c r="FVU32" s="848"/>
      <c r="FVV32" s="848"/>
      <c r="FVW32" s="848"/>
      <c r="FVX32" s="848"/>
      <c r="FVY32" s="848"/>
      <c r="FVZ32" s="848"/>
      <c r="FWA32" s="848"/>
      <c r="FWB32" s="848"/>
      <c r="FWC32" s="848"/>
      <c r="FWD32" s="848"/>
      <c r="FWE32" s="848"/>
      <c r="FWF32" s="848"/>
      <c r="FWG32" s="848"/>
      <c r="FWH32" s="848"/>
      <c r="FWI32" s="848"/>
      <c r="FWJ32" s="848"/>
      <c r="FWK32" s="848"/>
      <c r="FWL32" s="848"/>
      <c r="FWM32" s="848"/>
      <c r="FWN32" s="848"/>
      <c r="FWO32" s="848"/>
      <c r="FWP32" s="848"/>
      <c r="FWQ32" s="848"/>
      <c r="FWR32" s="848"/>
      <c r="FWS32" s="848"/>
      <c r="FWT32" s="848"/>
      <c r="FWU32" s="848"/>
      <c r="FWV32" s="848"/>
      <c r="FWW32" s="848"/>
      <c r="FWX32" s="848"/>
      <c r="FWY32" s="848"/>
      <c r="FWZ32" s="848"/>
      <c r="FXA32" s="848"/>
      <c r="FXB32" s="848"/>
      <c r="FXC32" s="848"/>
      <c r="FXD32" s="848"/>
      <c r="FXE32" s="848"/>
      <c r="FXF32" s="848"/>
      <c r="FXG32" s="848"/>
      <c r="FXH32" s="848"/>
      <c r="FXI32" s="848"/>
      <c r="FXJ32" s="848"/>
      <c r="FXK32" s="848"/>
      <c r="FXL32" s="848"/>
      <c r="FXM32" s="848"/>
      <c r="FXN32" s="848"/>
      <c r="FXO32" s="848"/>
      <c r="FXP32" s="848"/>
      <c r="FXQ32" s="848"/>
      <c r="FXR32" s="848"/>
      <c r="FXS32" s="848"/>
      <c r="FXT32" s="848"/>
      <c r="FXU32" s="848"/>
      <c r="FXV32" s="848"/>
      <c r="FXW32" s="848"/>
      <c r="FXX32" s="848"/>
      <c r="FXY32" s="848"/>
      <c r="FXZ32" s="848"/>
      <c r="FYA32" s="848"/>
      <c r="FYB32" s="848"/>
      <c r="FYC32" s="848"/>
      <c r="FYD32" s="848"/>
      <c r="FYE32" s="848"/>
      <c r="FYF32" s="848"/>
      <c r="FYG32" s="848"/>
      <c r="FYH32" s="848"/>
      <c r="FYI32" s="848"/>
      <c r="FYJ32" s="848"/>
      <c r="FYK32" s="848"/>
      <c r="FYL32" s="848"/>
      <c r="FYM32" s="848"/>
      <c r="FYN32" s="848"/>
      <c r="FYO32" s="848"/>
      <c r="FYP32" s="848"/>
      <c r="FYQ32" s="848"/>
      <c r="FYR32" s="848"/>
      <c r="FYS32" s="848"/>
      <c r="FYT32" s="848"/>
      <c r="FYU32" s="848"/>
      <c r="FYV32" s="848"/>
      <c r="FYW32" s="848"/>
      <c r="FYX32" s="848"/>
      <c r="FYY32" s="848"/>
      <c r="FYZ32" s="848"/>
      <c r="FZA32" s="848"/>
      <c r="FZB32" s="848"/>
      <c r="FZC32" s="848"/>
      <c r="FZD32" s="848"/>
      <c r="FZE32" s="848"/>
      <c r="FZF32" s="848"/>
      <c r="FZG32" s="848"/>
      <c r="FZH32" s="848"/>
      <c r="FZI32" s="848"/>
      <c r="FZJ32" s="848"/>
      <c r="FZK32" s="848"/>
      <c r="FZL32" s="848"/>
      <c r="FZM32" s="848"/>
      <c r="FZN32" s="848"/>
      <c r="FZO32" s="848"/>
      <c r="FZP32" s="848"/>
      <c r="FZQ32" s="848"/>
      <c r="FZR32" s="848"/>
      <c r="FZS32" s="848"/>
      <c r="FZT32" s="848"/>
      <c r="FZU32" s="848"/>
      <c r="FZV32" s="848"/>
      <c r="FZW32" s="848"/>
      <c r="FZX32" s="848"/>
      <c r="FZY32" s="848"/>
      <c r="FZZ32" s="848"/>
      <c r="GAA32" s="848"/>
      <c r="GAB32" s="848"/>
      <c r="GAC32" s="848"/>
      <c r="GAD32" s="848"/>
      <c r="GAE32" s="848"/>
      <c r="GAF32" s="848"/>
      <c r="GAG32" s="848"/>
      <c r="GAH32" s="848"/>
      <c r="GAI32" s="848"/>
      <c r="GAJ32" s="848"/>
      <c r="GAK32" s="848"/>
      <c r="GAL32" s="848"/>
      <c r="GAM32" s="848"/>
      <c r="GAN32" s="848"/>
      <c r="GAO32" s="848"/>
      <c r="GAP32" s="848"/>
      <c r="GAQ32" s="848"/>
      <c r="GAR32" s="848"/>
      <c r="GAS32" s="848"/>
      <c r="GAT32" s="848"/>
      <c r="GAU32" s="848"/>
      <c r="GAV32" s="848"/>
      <c r="GAW32" s="848"/>
      <c r="GAX32" s="848"/>
      <c r="GAY32" s="848"/>
      <c r="GAZ32" s="848"/>
      <c r="GBA32" s="848"/>
      <c r="GBB32" s="848"/>
      <c r="GBC32" s="848"/>
      <c r="GBD32" s="848"/>
      <c r="GBE32" s="848"/>
      <c r="GBF32" s="848"/>
      <c r="GBG32" s="848"/>
      <c r="GBH32" s="848"/>
      <c r="GBI32" s="848"/>
      <c r="GBJ32" s="848"/>
      <c r="GBK32" s="848"/>
      <c r="GBL32" s="848"/>
      <c r="GBM32" s="848"/>
      <c r="GBN32" s="848"/>
      <c r="GBO32" s="848"/>
      <c r="GBP32" s="848"/>
      <c r="GBQ32" s="848"/>
      <c r="GBR32" s="848"/>
      <c r="GBS32" s="848"/>
      <c r="GBT32" s="848"/>
      <c r="GBU32" s="848"/>
      <c r="GBV32" s="848"/>
      <c r="GBW32" s="848"/>
      <c r="GBX32" s="848"/>
      <c r="GBY32" s="848"/>
      <c r="GBZ32" s="848"/>
      <c r="GCA32" s="848"/>
      <c r="GCB32" s="848"/>
      <c r="GCC32" s="848"/>
      <c r="GCD32" s="848"/>
      <c r="GCE32" s="848"/>
      <c r="GCF32" s="848"/>
      <c r="GCG32" s="848"/>
      <c r="GCH32" s="848"/>
      <c r="GCI32" s="848"/>
      <c r="GCJ32" s="848"/>
      <c r="GCK32" s="848"/>
      <c r="GCL32" s="848"/>
      <c r="GCM32" s="848"/>
      <c r="GCN32" s="848"/>
      <c r="GCO32" s="848"/>
      <c r="GCP32" s="848"/>
      <c r="GCQ32" s="848"/>
      <c r="GCR32" s="848"/>
      <c r="GCS32" s="848"/>
      <c r="GCT32" s="848"/>
      <c r="GCU32" s="848"/>
      <c r="GCV32" s="848"/>
      <c r="GCW32" s="848"/>
      <c r="GCX32" s="848"/>
      <c r="GCY32" s="848"/>
      <c r="GCZ32" s="848"/>
      <c r="GDA32" s="848"/>
      <c r="GDB32" s="848"/>
      <c r="GDC32" s="848"/>
      <c r="GDD32" s="848"/>
      <c r="GDE32" s="848"/>
      <c r="GDF32" s="848"/>
      <c r="GDG32" s="848"/>
      <c r="GDH32" s="848"/>
      <c r="GDI32" s="848"/>
      <c r="GDJ32" s="848"/>
      <c r="GDK32" s="848"/>
      <c r="GDL32" s="848"/>
      <c r="GDM32" s="848"/>
      <c r="GDN32" s="848"/>
      <c r="GDO32" s="848"/>
      <c r="GDP32" s="848"/>
      <c r="GDQ32" s="848"/>
      <c r="GDR32" s="848"/>
      <c r="GDS32" s="848"/>
      <c r="GDT32" s="848"/>
      <c r="GDU32" s="848"/>
      <c r="GDV32" s="848"/>
      <c r="GDW32" s="848"/>
      <c r="GDX32" s="848"/>
      <c r="GDY32" s="848"/>
      <c r="GDZ32" s="848"/>
      <c r="GEA32" s="848"/>
      <c r="GEB32" s="848"/>
      <c r="GEC32" s="848"/>
      <c r="GED32" s="848"/>
      <c r="GEE32" s="848"/>
      <c r="GEF32" s="848"/>
      <c r="GEG32" s="848"/>
      <c r="GEH32" s="848"/>
      <c r="GEI32" s="848"/>
      <c r="GEJ32" s="848"/>
      <c r="GEK32" s="848"/>
      <c r="GEL32" s="848"/>
      <c r="GEM32" s="848"/>
      <c r="GEN32" s="848"/>
      <c r="GEO32" s="848"/>
      <c r="GEP32" s="848"/>
      <c r="GEQ32" s="848"/>
      <c r="GER32" s="848"/>
      <c r="GES32" s="848"/>
      <c r="GET32" s="848"/>
      <c r="GEU32" s="848"/>
      <c r="GEV32" s="848"/>
      <c r="GEW32" s="848"/>
      <c r="GEX32" s="848"/>
      <c r="GEY32" s="848"/>
      <c r="GEZ32" s="848"/>
      <c r="GFA32" s="848"/>
      <c r="GFB32" s="848"/>
      <c r="GFC32" s="848"/>
      <c r="GFD32" s="848"/>
      <c r="GFE32" s="848"/>
      <c r="GFF32" s="848"/>
      <c r="GFG32" s="848"/>
      <c r="GFH32" s="848"/>
      <c r="GFI32" s="848"/>
      <c r="GFJ32" s="848"/>
      <c r="GFK32" s="848"/>
      <c r="GFL32" s="848"/>
      <c r="GFM32" s="848"/>
      <c r="GFN32" s="848"/>
      <c r="GFO32" s="848"/>
      <c r="GFP32" s="848"/>
      <c r="GFQ32" s="848"/>
      <c r="GFR32" s="848"/>
      <c r="GFS32" s="848"/>
      <c r="GFT32" s="848"/>
      <c r="GFU32" s="848"/>
      <c r="GFV32" s="848"/>
      <c r="GFW32" s="848"/>
      <c r="GFX32" s="848"/>
      <c r="GFY32" s="848"/>
      <c r="GFZ32" s="848"/>
      <c r="GGA32" s="848"/>
      <c r="GGB32" s="848"/>
      <c r="GGC32" s="848"/>
      <c r="GGD32" s="848"/>
      <c r="GGE32" s="848"/>
      <c r="GGF32" s="848"/>
      <c r="GGG32" s="848"/>
      <c r="GGH32" s="848"/>
      <c r="GGI32" s="848"/>
      <c r="GGJ32" s="848"/>
      <c r="GGK32" s="848"/>
      <c r="GGL32" s="848"/>
      <c r="GGM32" s="848"/>
      <c r="GGN32" s="848"/>
      <c r="GGO32" s="848"/>
      <c r="GGP32" s="848"/>
      <c r="GGQ32" s="848"/>
      <c r="GGR32" s="848"/>
      <c r="GGS32" s="848"/>
      <c r="GGT32" s="848"/>
      <c r="GGU32" s="848"/>
      <c r="GGV32" s="848"/>
      <c r="GGW32" s="848"/>
      <c r="GGX32" s="848"/>
      <c r="GGY32" s="848"/>
      <c r="GGZ32" s="848"/>
      <c r="GHA32" s="848"/>
      <c r="GHB32" s="848"/>
      <c r="GHC32" s="848"/>
      <c r="GHD32" s="848"/>
      <c r="GHE32" s="848"/>
      <c r="GHF32" s="848"/>
      <c r="GHG32" s="848"/>
      <c r="GHH32" s="848"/>
      <c r="GHI32" s="848"/>
      <c r="GHJ32" s="848"/>
      <c r="GHK32" s="848"/>
      <c r="GHL32" s="848"/>
      <c r="GHM32" s="848"/>
      <c r="GHN32" s="848"/>
      <c r="GHO32" s="848"/>
      <c r="GHP32" s="848"/>
      <c r="GHQ32" s="848"/>
      <c r="GHR32" s="848"/>
      <c r="GHS32" s="848"/>
      <c r="GHT32" s="848"/>
      <c r="GHU32" s="848"/>
      <c r="GHV32" s="848"/>
      <c r="GHW32" s="848"/>
      <c r="GHX32" s="848"/>
      <c r="GHY32" s="848"/>
      <c r="GHZ32" s="848"/>
      <c r="GIA32" s="848"/>
      <c r="GIB32" s="848"/>
      <c r="GIC32" s="848"/>
      <c r="GID32" s="848"/>
      <c r="GIE32" s="848"/>
      <c r="GIF32" s="848"/>
      <c r="GIG32" s="848"/>
      <c r="GIH32" s="848"/>
      <c r="GII32" s="848"/>
      <c r="GIJ32" s="848"/>
      <c r="GIK32" s="848"/>
      <c r="GIL32" s="848"/>
      <c r="GIM32" s="848"/>
      <c r="GIN32" s="848"/>
      <c r="GIO32" s="848"/>
      <c r="GIP32" s="848"/>
      <c r="GIQ32" s="848"/>
      <c r="GIR32" s="848"/>
      <c r="GIS32" s="848"/>
      <c r="GIT32" s="848"/>
      <c r="GIU32" s="848"/>
      <c r="GIV32" s="848"/>
      <c r="GIW32" s="848"/>
      <c r="GIX32" s="848"/>
      <c r="GIY32" s="848"/>
      <c r="GIZ32" s="848"/>
      <c r="GJA32" s="848"/>
      <c r="GJB32" s="848"/>
      <c r="GJC32" s="848"/>
      <c r="GJD32" s="848"/>
      <c r="GJE32" s="848"/>
      <c r="GJF32" s="848"/>
      <c r="GJG32" s="848"/>
      <c r="GJH32" s="848"/>
      <c r="GJI32" s="848"/>
      <c r="GJJ32" s="848"/>
      <c r="GJK32" s="848"/>
      <c r="GJL32" s="848"/>
      <c r="GJM32" s="848"/>
      <c r="GJN32" s="848"/>
      <c r="GJO32" s="848"/>
      <c r="GJP32" s="848"/>
      <c r="GJQ32" s="848"/>
      <c r="GJR32" s="848"/>
      <c r="GJS32" s="848"/>
      <c r="GJT32" s="848"/>
      <c r="GJU32" s="848"/>
      <c r="GJV32" s="848"/>
      <c r="GJW32" s="848"/>
      <c r="GJX32" s="848"/>
      <c r="GJY32" s="848"/>
      <c r="GJZ32" s="848"/>
      <c r="GKA32" s="848"/>
      <c r="GKB32" s="848"/>
      <c r="GKC32" s="848"/>
      <c r="GKD32" s="848"/>
      <c r="GKE32" s="848"/>
      <c r="GKF32" s="848"/>
      <c r="GKG32" s="848"/>
      <c r="GKH32" s="848"/>
      <c r="GKI32" s="848"/>
      <c r="GKJ32" s="848"/>
      <c r="GKK32" s="848"/>
      <c r="GKL32" s="848"/>
      <c r="GKM32" s="848"/>
      <c r="GKN32" s="848"/>
      <c r="GKO32" s="848"/>
      <c r="GKP32" s="848"/>
      <c r="GKQ32" s="848"/>
      <c r="GKR32" s="848"/>
      <c r="GKS32" s="848"/>
      <c r="GKT32" s="848"/>
      <c r="GKU32" s="848"/>
      <c r="GKV32" s="848"/>
      <c r="GKW32" s="848"/>
      <c r="GKX32" s="848"/>
      <c r="GKY32" s="848"/>
      <c r="GKZ32" s="848"/>
      <c r="GLA32" s="848"/>
      <c r="GLB32" s="848"/>
      <c r="GLC32" s="848"/>
      <c r="GLD32" s="848"/>
      <c r="GLE32" s="848"/>
      <c r="GLF32" s="848"/>
      <c r="GLG32" s="848"/>
      <c r="GLH32" s="848"/>
      <c r="GLI32" s="848"/>
      <c r="GLJ32" s="848"/>
      <c r="GLK32" s="848"/>
      <c r="GLL32" s="848"/>
      <c r="GLM32" s="848"/>
      <c r="GLN32" s="848"/>
      <c r="GLO32" s="848"/>
      <c r="GLP32" s="848"/>
      <c r="GLQ32" s="848"/>
      <c r="GLR32" s="848"/>
      <c r="GLS32" s="848"/>
      <c r="GLT32" s="848"/>
      <c r="GLU32" s="848"/>
      <c r="GLV32" s="848"/>
      <c r="GLW32" s="848"/>
      <c r="GLX32" s="848"/>
      <c r="GLY32" s="848"/>
      <c r="GLZ32" s="848"/>
      <c r="GMA32" s="848"/>
      <c r="GMB32" s="848"/>
      <c r="GMC32" s="848"/>
      <c r="GMD32" s="848"/>
      <c r="GME32" s="848"/>
      <c r="GMF32" s="848"/>
      <c r="GMG32" s="848"/>
      <c r="GMH32" s="848"/>
      <c r="GMI32" s="848"/>
      <c r="GMJ32" s="848"/>
      <c r="GMK32" s="848"/>
      <c r="GML32" s="848"/>
      <c r="GMM32" s="848"/>
      <c r="GMN32" s="848"/>
      <c r="GMO32" s="848"/>
      <c r="GMP32" s="848"/>
      <c r="GMQ32" s="848"/>
      <c r="GMR32" s="848"/>
      <c r="GMS32" s="848"/>
      <c r="GMT32" s="848"/>
      <c r="GMU32" s="848"/>
      <c r="GMV32" s="848"/>
      <c r="GMW32" s="848"/>
      <c r="GMX32" s="848"/>
      <c r="GMY32" s="848"/>
      <c r="GMZ32" s="848"/>
      <c r="GNA32" s="848"/>
      <c r="GNB32" s="848"/>
      <c r="GNC32" s="848"/>
      <c r="GND32" s="848"/>
      <c r="GNE32" s="848"/>
      <c r="GNF32" s="848"/>
      <c r="GNG32" s="848"/>
      <c r="GNH32" s="848"/>
      <c r="GNI32" s="848"/>
      <c r="GNJ32" s="848"/>
      <c r="GNK32" s="848"/>
      <c r="GNL32" s="848"/>
      <c r="GNM32" s="848"/>
      <c r="GNN32" s="848"/>
      <c r="GNO32" s="848"/>
      <c r="GNP32" s="848"/>
      <c r="GNQ32" s="848"/>
      <c r="GNR32" s="848"/>
      <c r="GNS32" s="848"/>
      <c r="GNT32" s="848"/>
      <c r="GNU32" s="848"/>
      <c r="GNV32" s="848"/>
      <c r="GNW32" s="848"/>
      <c r="GNX32" s="848"/>
      <c r="GNY32" s="848"/>
      <c r="GNZ32" s="848"/>
      <c r="GOA32" s="848"/>
      <c r="GOB32" s="848"/>
      <c r="GOC32" s="848"/>
      <c r="GOD32" s="848"/>
      <c r="GOE32" s="848"/>
      <c r="GOF32" s="848"/>
      <c r="GOG32" s="848"/>
      <c r="GOH32" s="848"/>
      <c r="GOI32" s="848"/>
      <c r="GOJ32" s="848"/>
      <c r="GOK32" s="848"/>
      <c r="GOL32" s="848"/>
      <c r="GOM32" s="848"/>
      <c r="GON32" s="848"/>
      <c r="GOO32" s="848"/>
      <c r="GOP32" s="848"/>
      <c r="GOQ32" s="848"/>
      <c r="GOR32" s="848"/>
      <c r="GOS32" s="848"/>
      <c r="GOT32" s="848"/>
      <c r="GOU32" s="848"/>
      <c r="GOV32" s="848"/>
      <c r="GOW32" s="848"/>
      <c r="GOX32" s="848"/>
      <c r="GOY32" s="848"/>
      <c r="GOZ32" s="848"/>
      <c r="GPA32" s="848"/>
      <c r="GPB32" s="848"/>
      <c r="GPC32" s="848"/>
      <c r="GPD32" s="848"/>
      <c r="GPE32" s="848"/>
      <c r="GPF32" s="848"/>
      <c r="GPG32" s="848"/>
      <c r="GPH32" s="848"/>
      <c r="GPI32" s="848"/>
      <c r="GPJ32" s="848"/>
      <c r="GPK32" s="848"/>
      <c r="GPL32" s="848"/>
      <c r="GPM32" s="848"/>
      <c r="GPN32" s="848"/>
      <c r="GPO32" s="848"/>
      <c r="GPP32" s="848"/>
      <c r="GPQ32" s="848"/>
      <c r="GPR32" s="848"/>
      <c r="GPS32" s="848"/>
      <c r="GPT32" s="848"/>
      <c r="GPU32" s="848"/>
      <c r="GPV32" s="848"/>
      <c r="GPW32" s="848"/>
      <c r="GPX32" s="848"/>
      <c r="GPY32" s="848"/>
      <c r="GPZ32" s="848"/>
      <c r="GQA32" s="848"/>
      <c r="GQB32" s="848"/>
      <c r="GQC32" s="848"/>
      <c r="GQD32" s="848"/>
      <c r="GQE32" s="848"/>
      <c r="GQF32" s="848"/>
      <c r="GQG32" s="848"/>
      <c r="GQH32" s="848"/>
      <c r="GQI32" s="848"/>
      <c r="GQJ32" s="848"/>
      <c r="GQK32" s="848"/>
      <c r="GQL32" s="848"/>
      <c r="GQM32" s="848"/>
      <c r="GQN32" s="848"/>
      <c r="GQO32" s="848"/>
      <c r="GQP32" s="848"/>
      <c r="GQQ32" s="848"/>
      <c r="GQR32" s="848"/>
      <c r="GQS32" s="848"/>
      <c r="GQT32" s="848"/>
      <c r="GQU32" s="848"/>
      <c r="GQV32" s="848"/>
      <c r="GQW32" s="848"/>
      <c r="GQX32" s="848"/>
      <c r="GQY32" s="848"/>
      <c r="GQZ32" s="848"/>
      <c r="GRA32" s="848"/>
      <c r="GRB32" s="848"/>
      <c r="GRC32" s="848"/>
      <c r="GRD32" s="848"/>
      <c r="GRE32" s="848"/>
      <c r="GRF32" s="848"/>
      <c r="GRG32" s="848"/>
      <c r="GRH32" s="848"/>
      <c r="GRI32" s="848"/>
      <c r="GRJ32" s="848"/>
      <c r="GRK32" s="848"/>
      <c r="GRL32" s="848"/>
      <c r="GRM32" s="848"/>
      <c r="GRN32" s="848"/>
      <c r="GRO32" s="848"/>
      <c r="GRP32" s="848"/>
      <c r="GRQ32" s="848"/>
      <c r="GRR32" s="848"/>
      <c r="GRS32" s="848"/>
      <c r="GRT32" s="848"/>
      <c r="GRU32" s="848"/>
      <c r="GRV32" s="848"/>
      <c r="GRW32" s="848"/>
      <c r="GRX32" s="848"/>
      <c r="GRY32" s="848"/>
      <c r="GRZ32" s="848"/>
      <c r="GSA32" s="848"/>
      <c r="GSB32" s="848"/>
      <c r="GSC32" s="848"/>
      <c r="GSD32" s="848"/>
      <c r="GSE32" s="848"/>
      <c r="GSF32" s="848"/>
      <c r="GSG32" s="848"/>
      <c r="GSH32" s="848"/>
      <c r="GSI32" s="848"/>
      <c r="GSJ32" s="848"/>
      <c r="GSK32" s="848"/>
      <c r="GSL32" s="848"/>
      <c r="GSM32" s="848"/>
      <c r="GSN32" s="848"/>
      <c r="GSO32" s="848"/>
      <c r="GSP32" s="848"/>
      <c r="GSQ32" s="848"/>
      <c r="GSR32" s="848"/>
      <c r="GSS32" s="848"/>
      <c r="GST32" s="848"/>
      <c r="GSU32" s="848"/>
      <c r="GSV32" s="848"/>
      <c r="GSW32" s="848"/>
      <c r="GSX32" s="848"/>
      <c r="GSY32" s="848"/>
      <c r="GSZ32" s="848"/>
      <c r="GTA32" s="848"/>
      <c r="GTB32" s="848"/>
      <c r="GTC32" s="848"/>
      <c r="GTD32" s="848"/>
      <c r="GTE32" s="848"/>
      <c r="GTF32" s="848"/>
      <c r="GTG32" s="848"/>
      <c r="GTH32" s="848"/>
      <c r="GTI32" s="848"/>
      <c r="GTJ32" s="848"/>
      <c r="GTK32" s="848"/>
      <c r="GTL32" s="848"/>
      <c r="GTM32" s="848"/>
      <c r="GTN32" s="848"/>
      <c r="GTO32" s="848"/>
      <c r="GTP32" s="848"/>
      <c r="GTQ32" s="848"/>
      <c r="GTR32" s="848"/>
      <c r="GTS32" s="848"/>
      <c r="GTT32" s="848"/>
      <c r="GTU32" s="848"/>
      <c r="GTV32" s="848"/>
      <c r="GTW32" s="848"/>
      <c r="GTX32" s="848"/>
      <c r="GTY32" s="848"/>
      <c r="GTZ32" s="848"/>
      <c r="GUA32" s="848"/>
      <c r="GUB32" s="848"/>
      <c r="GUC32" s="848"/>
      <c r="GUD32" s="848"/>
      <c r="GUE32" s="848"/>
      <c r="GUF32" s="848"/>
      <c r="GUG32" s="848"/>
      <c r="GUH32" s="848"/>
      <c r="GUI32" s="848"/>
      <c r="GUJ32" s="848"/>
      <c r="GUK32" s="848"/>
      <c r="GUL32" s="848"/>
      <c r="GUM32" s="848"/>
      <c r="GUN32" s="848"/>
      <c r="GUO32" s="848"/>
      <c r="GUP32" s="848"/>
      <c r="GUQ32" s="848"/>
      <c r="GUR32" s="848"/>
      <c r="GUS32" s="848"/>
      <c r="GUT32" s="848"/>
      <c r="GUU32" s="848"/>
      <c r="GUV32" s="848"/>
      <c r="GUW32" s="848"/>
      <c r="GUX32" s="848"/>
      <c r="GUY32" s="848"/>
      <c r="GUZ32" s="848"/>
      <c r="GVA32" s="848"/>
      <c r="GVB32" s="848"/>
      <c r="GVC32" s="848"/>
      <c r="GVD32" s="848"/>
      <c r="GVE32" s="848"/>
      <c r="GVF32" s="848"/>
      <c r="GVG32" s="848"/>
      <c r="GVH32" s="848"/>
      <c r="GVI32" s="848"/>
      <c r="GVJ32" s="848"/>
      <c r="GVK32" s="848"/>
      <c r="GVL32" s="848"/>
      <c r="GVM32" s="848"/>
      <c r="GVN32" s="848"/>
      <c r="GVO32" s="848"/>
      <c r="GVP32" s="848"/>
      <c r="GVQ32" s="848"/>
      <c r="GVR32" s="848"/>
      <c r="GVS32" s="848"/>
      <c r="GVT32" s="848"/>
      <c r="GVU32" s="848"/>
      <c r="GVV32" s="848"/>
      <c r="GVW32" s="848"/>
      <c r="GVX32" s="848"/>
      <c r="GVY32" s="848"/>
      <c r="GVZ32" s="848"/>
      <c r="GWA32" s="848"/>
      <c r="GWB32" s="848"/>
      <c r="GWC32" s="848"/>
      <c r="GWD32" s="848"/>
      <c r="GWE32" s="848"/>
      <c r="GWF32" s="848"/>
      <c r="GWG32" s="848"/>
      <c r="GWH32" s="848"/>
      <c r="GWI32" s="848"/>
      <c r="GWJ32" s="848"/>
      <c r="GWK32" s="848"/>
      <c r="GWL32" s="848"/>
      <c r="GWM32" s="848"/>
      <c r="GWN32" s="848"/>
      <c r="GWO32" s="848"/>
      <c r="GWP32" s="848"/>
      <c r="GWQ32" s="848"/>
      <c r="GWR32" s="848"/>
      <c r="GWS32" s="848"/>
      <c r="GWT32" s="848"/>
      <c r="GWU32" s="848"/>
      <c r="GWV32" s="848"/>
      <c r="GWW32" s="848"/>
      <c r="GWX32" s="848"/>
      <c r="GWY32" s="848"/>
      <c r="GWZ32" s="848"/>
      <c r="GXA32" s="848"/>
      <c r="GXB32" s="848"/>
      <c r="GXC32" s="848"/>
      <c r="GXD32" s="848"/>
      <c r="GXE32" s="848"/>
      <c r="GXF32" s="848"/>
      <c r="GXG32" s="848"/>
      <c r="GXH32" s="848"/>
      <c r="GXI32" s="848"/>
      <c r="GXJ32" s="848"/>
      <c r="GXK32" s="848"/>
      <c r="GXL32" s="848"/>
      <c r="GXM32" s="848"/>
      <c r="GXN32" s="848"/>
      <c r="GXO32" s="848"/>
      <c r="GXP32" s="848"/>
      <c r="GXQ32" s="848"/>
      <c r="GXR32" s="848"/>
      <c r="GXS32" s="848"/>
      <c r="GXT32" s="848"/>
      <c r="GXU32" s="848"/>
      <c r="GXV32" s="848"/>
      <c r="GXW32" s="848"/>
      <c r="GXX32" s="848"/>
      <c r="GXY32" s="848"/>
      <c r="GXZ32" s="848"/>
      <c r="GYA32" s="848"/>
      <c r="GYB32" s="848"/>
      <c r="GYC32" s="848"/>
      <c r="GYD32" s="848"/>
      <c r="GYE32" s="848"/>
      <c r="GYF32" s="848"/>
      <c r="GYG32" s="848"/>
      <c r="GYH32" s="848"/>
      <c r="GYI32" s="848"/>
      <c r="GYJ32" s="848"/>
      <c r="GYK32" s="848"/>
      <c r="GYL32" s="848"/>
      <c r="GYM32" s="848"/>
      <c r="GYN32" s="848"/>
      <c r="GYO32" s="848"/>
      <c r="GYP32" s="848"/>
      <c r="GYQ32" s="848"/>
      <c r="GYR32" s="848"/>
      <c r="GYS32" s="848"/>
      <c r="GYT32" s="848"/>
      <c r="GYU32" s="848"/>
      <c r="GYV32" s="848"/>
      <c r="GYW32" s="848"/>
      <c r="GYX32" s="848"/>
      <c r="GYY32" s="848"/>
      <c r="GYZ32" s="848"/>
      <c r="GZA32" s="848"/>
      <c r="GZB32" s="848"/>
      <c r="GZC32" s="848"/>
      <c r="GZD32" s="848"/>
      <c r="GZE32" s="848"/>
      <c r="GZF32" s="848"/>
      <c r="GZG32" s="848"/>
      <c r="GZH32" s="848"/>
      <c r="GZI32" s="848"/>
      <c r="GZJ32" s="848"/>
      <c r="GZK32" s="848"/>
      <c r="GZL32" s="848"/>
      <c r="GZM32" s="848"/>
      <c r="GZN32" s="848"/>
      <c r="GZO32" s="848"/>
      <c r="GZP32" s="848"/>
      <c r="GZQ32" s="848"/>
      <c r="GZR32" s="848"/>
      <c r="GZS32" s="848"/>
      <c r="GZT32" s="848"/>
      <c r="GZU32" s="848"/>
      <c r="GZV32" s="848"/>
      <c r="GZW32" s="848"/>
      <c r="GZX32" s="848"/>
      <c r="GZY32" s="848"/>
      <c r="GZZ32" s="848"/>
      <c r="HAA32" s="848"/>
      <c r="HAB32" s="848"/>
      <c r="HAC32" s="848"/>
      <c r="HAD32" s="848"/>
      <c r="HAE32" s="848"/>
      <c r="HAF32" s="848"/>
      <c r="HAG32" s="848"/>
      <c r="HAH32" s="848"/>
      <c r="HAI32" s="848"/>
      <c r="HAJ32" s="848"/>
      <c r="HAK32" s="848"/>
      <c r="HAL32" s="848"/>
      <c r="HAM32" s="848"/>
      <c r="HAN32" s="848"/>
      <c r="HAO32" s="848"/>
      <c r="HAP32" s="848"/>
      <c r="HAQ32" s="848"/>
      <c r="HAR32" s="848"/>
      <c r="HAS32" s="848"/>
      <c r="HAT32" s="848"/>
      <c r="HAU32" s="848"/>
      <c r="HAV32" s="848"/>
      <c r="HAW32" s="848"/>
      <c r="HAX32" s="848"/>
      <c r="HAY32" s="848"/>
      <c r="HAZ32" s="848"/>
      <c r="HBA32" s="848"/>
      <c r="HBB32" s="848"/>
      <c r="HBC32" s="848"/>
      <c r="HBD32" s="848"/>
      <c r="HBE32" s="848"/>
      <c r="HBF32" s="848"/>
      <c r="HBG32" s="848"/>
      <c r="HBH32" s="848"/>
      <c r="HBI32" s="848"/>
      <c r="HBJ32" s="848"/>
      <c r="HBK32" s="848"/>
      <c r="HBL32" s="848"/>
      <c r="HBM32" s="848"/>
      <c r="HBN32" s="848"/>
      <c r="HBO32" s="848"/>
      <c r="HBP32" s="848"/>
      <c r="HBQ32" s="848"/>
      <c r="HBR32" s="848"/>
      <c r="HBS32" s="848"/>
      <c r="HBT32" s="848"/>
      <c r="HBU32" s="848"/>
      <c r="HBV32" s="848"/>
      <c r="HBW32" s="848"/>
      <c r="HBX32" s="848"/>
      <c r="HBY32" s="848"/>
      <c r="HBZ32" s="848"/>
      <c r="HCA32" s="848"/>
      <c r="HCB32" s="848"/>
      <c r="HCC32" s="848"/>
      <c r="HCD32" s="848"/>
      <c r="HCE32" s="848"/>
      <c r="HCF32" s="848"/>
      <c r="HCG32" s="848"/>
      <c r="HCH32" s="848"/>
      <c r="HCI32" s="848"/>
      <c r="HCJ32" s="848"/>
      <c r="HCK32" s="848"/>
      <c r="HCL32" s="848"/>
      <c r="HCM32" s="848"/>
      <c r="HCN32" s="848"/>
      <c r="HCO32" s="848"/>
      <c r="HCP32" s="848"/>
      <c r="HCQ32" s="848"/>
      <c r="HCR32" s="848"/>
      <c r="HCS32" s="848"/>
      <c r="HCT32" s="848"/>
      <c r="HCU32" s="848"/>
      <c r="HCV32" s="848"/>
      <c r="HCW32" s="848"/>
      <c r="HCX32" s="848"/>
      <c r="HCY32" s="848"/>
      <c r="HCZ32" s="848"/>
      <c r="HDA32" s="848"/>
      <c r="HDB32" s="848"/>
      <c r="HDC32" s="848"/>
      <c r="HDD32" s="848"/>
      <c r="HDE32" s="848"/>
      <c r="HDF32" s="848"/>
      <c r="HDG32" s="848"/>
      <c r="HDH32" s="848"/>
      <c r="HDI32" s="848"/>
      <c r="HDJ32" s="848"/>
      <c r="HDK32" s="848"/>
      <c r="HDL32" s="848"/>
      <c r="HDM32" s="848"/>
      <c r="HDN32" s="848"/>
      <c r="HDO32" s="848"/>
      <c r="HDP32" s="848"/>
      <c r="HDQ32" s="848"/>
      <c r="HDR32" s="848"/>
      <c r="HDS32" s="848"/>
      <c r="HDT32" s="848"/>
      <c r="HDU32" s="848"/>
      <c r="HDV32" s="848"/>
      <c r="HDW32" s="848"/>
      <c r="HDX32" s="848"/>
      <c r="HDY32" s="848"/>
      <c r="HDZ32" s="848"/>
      <c r="HEA32" s="848"/>
      <c r="HEB32" s="848"/>
      <c r="HEC32" s="848"/>
      <c r="HED32" s="848"/>
      <c r="HEE32" s="848"/>
      <c r="HEF32" s="848"/>
      <c r="HEG32" s="848"/>
      <c r="HEH32" s="848"/>
      <c r="HEI32" s="848"/>
      <c r="HEJ32" s="848"/>
      <c r="HEK32" s="848"/>
      <c r="HEL32" s="848"/>
      <c r="HEM32" s="848"/>
      <c r="HEN32" s="848"/>
      <c r="HEO32" s="848"/>
      <c r="HEP32" s="848"/>
      <c r="HEQ32" s="848"/>
      <c r="HER32" s="848"/>
      <c r="HES32" s="848"/>
      <c r="HET32" s="848"/>
      <c r="HEU32" s="848"/>
      <c r="HEV32" s="848"/>
      <c r="HEW32" s="848"/>
      <c r="HEX32" s="848"/>
      <c r="HEY32" s="848"/>
      <c r="HEZ32" s="848"/>
      <c r="HFA32" s="848"/>
      <c r="HFB32" s="848"/>
      <c r="HFC32" s="848"/>
      <c r="HFD32" s="848"/>
      <c r="HFE32" s="848"/>
      <c r="HFF32" s="848"/>
      <c r="HFG32" s="848"/>
      <c r="HFH32" s="848"/>
      <c r="HFI32" s="848"/>
      <c r="HFJ32" s="848"/>
      <c r="HFK32" s="848"/>
      <c r="HFL32" s="848"/>
      <c r="HFM32" s="848"/>
      <c r="HFN32" s="848"/>
      <c r="HFO32" s="848"/>
      <c r="HFP32" s="848"/>
      <c r="HFQ32" s="848"/>
      <c r="HFR32" s="848"/>
      <c r="HFS32" s="848"/>
      <c r="HFT32" s="848"/>
      <c r="HFU32" s="848"/>
      <c r="HFV32" s="848"/>
      <c r="HFW32" s="848"/>
      <c r="HFX32" s="848"/>
      <c r="HFY32" s="848"/>
      <c r="HFZ32" s="848"/>
      <c r="HGA32" s="848"/>
      <c r="HGB32" s="848"/>
      <c r="HGC32" s="848"/>
      <c r="HGD32" s="848"/>
      <c r="HGE32" s="848"/>
      <c r="HGF32" s="848"/>
      <c r="HGG32" s="848"/>
      <c r="HGH32" s="848"/>
      <c r="HGI32" s="848"/>
      <c r="HGJ32" s="848"/>
      <c r="HGK32" s="848"/>
      <c r="HGL32" s="848"/>
      <c r="HGM32" s="848"/>
      <c r="HGN32" s="848"/>
      <c r="HGO32" s="848"/>
      <c r="HGP32" s="848"/>
      <c r="HGQ32" s="848"/>
      <c r="HGR32" s="848"/>
      <c r="HGS32" s="848"/>
      <c r="HGT32" s="848"/>
      <c r="HGU32" s="848"/>
      <c r="HGV32" s="848"/>
      <c r="HGW32" s="848"/>
      <c r="HGX32" s="848"/>
      <c r="HGY32" s="848"/>
      <c r="HGZ32" s="848"/>
      <c r="HHA32" s="848"/>
      <c r="HHB32" s="848"/>
      <c r="HHC32" s="848"/>
      <c r="HHD32" s="848"/>
      <c r="HHE32" s="848"/>
      <c r="HHF32" s="848"/>
      <c r="HHG32" s="848"/>
      <c r="HHH32" s="848"/>
      <c r="HHI32" s="848"/>
      <c r="HHJ32" s="848"/>
      <c r="HHK32" s="848"/>
      <c r="HHL32" s="848"/>
      <c r="HHM32" s="848"/>
      <c r="HHN32" s="848"/>
      <c r="HHO32" s="848"/>
      <c r="HHP32" s="848"/>
      <c r="HHQ32" s="848"/>
      <c r="HHR32" s="848"/>
      <c r="HHS32" s="848"/>
      <c r="HHT32" s="848"/>
      <c r="HHU32" s="848"/>
      <c r="HHV32" s="848"/>
      <c r="HHW32" s="848"/>
      <c r="HHX32" s="848"/>
      <c r="HHY32" s="848"/>
      <c r="HHZ32" s="848"/>
      <c r="HIA32" s="848"/>
      <c r="HIB32" s="848"/>
      <c r="HIC32" s="848"/>
      <c r="HID32" s="848"/>
      <c r="HIE32" s="848"/>
      <c r="HIF32" s="848"/>
      <c r="HIG32" s="848"/>
      <c r="HIH32" s="848"/>
      <c r="HII32" s="848"/>
      <c r="HIJ32" s="848"/>
      <c r="HIK32" s="848"/>
      <c r="HIL32" s="848"/>
      <c r="HIM32" s="848"/>
      <c r="HIN32" s="848"/>
      <c r="HIO32" s="848"/>
      <c r="HIP32" s="848"/>
      <c r="HIQ32" s="848"/>
      <c r="HIR32" s="848"/>
      <c r="HIS32" s="848"/>
      <c r="HIT32" s="848"/>
      <c r="HIU32" s="848"/>
      <c r="HIV32" s="848"/>
      <c r="HIW32" s="848"/>
      <c r="HIX32" s="848"/>
      <c r="HIY32" s="848"/>
      <c r="HIZ32" s="848"/>
      <c r="HJA32" s="848"/>
      <c r="HJB32" s="848"/>
      <c r="HJC32" s="848"/>
      <c r="HJD32" s="848"/>
      <c r="HJE32" s="848"/>
      <c r="HJF32" s="848"/>
      <c r="HJG32" s="848"/>
      <c r="HJH32" s="848"/>
      <c r="HJI32" s="848"/>
      <c r="HJJ32" s="848"/>
      <c r="HJK32" s="848"/>
      <c r="HJL32" s="848"/>
      <c r="HJM32" s="848"/>
      <c r="HJN32" s="848"/>
      <c r="HJO32" s="848"/>
      <c r="HJP32" s="848"/>
      <c r="HJQ32" s="848"/>
      <c r="HJR32" s="848"/>
      <c r="HJS32" s="848"/>
      <c r="HJT32" s="848"/>
      <c r="HJU32" s="848"/>
      <c r="HJV32" s="848"/>
      <c r="HJW32" s="848"/>
      <c r="HJX32" s="848"/>
      <c r="HJY32" s="848"/>
      <c r="HJZ32" s="848"/>
      <c r="HKA32" s="848"/>
      <c r="HKB32" s="848"/>
      <c r="HKC32" s="848"/>
      <c r="HKD32" s="848"/>
      <c r="HKE32" s="848"/>
      <c r="HKF32" s="848"/>
      <c r="HKG32" s="848"/>
      <c r="HKH32" s="848"/>
      <c r="HKI32" s="848"/>
      <c r="HKJ32" s="848"/>
      <c r="HKK32" s="848"/>
      <c r="HKL32" s="848"/>
      <c r="HKM32" s="848"/>
      <c r="HKN32" s="848"/>
      <c r="HKO32" s="848"/>
      <c r="HKP32" s="848"/>
      <c r="HKQ32" s="848"/>
      <c r="HKR32" s="848"/>
      <c r="HKS32" s="848"/>
      <c r="HKT32" s="848"/>
      <c r="HKU32" s="848"/>
      <c r="HKV32" s="848"/>
      <c r="HKW32" s="848"/>
      <c r="HKX32" s="848"/>
      <c r="HKY32" s="848"/>
      <c r="HKZ32" s="848"/>
      <c r="HLA32" s="848"/>
      <c r="HLB32" s="848"/>
      <c r="HLC32" s="848"/>
      <c r="HLD32" s="848"/>
      <c r="HLE32" s="848"/>
      <c r="HLF32" s="848"/>
      <c r="HLG32" s="848"/>
      <c r="HLH32" s="848"/>
      <c r="HLI32" s="848"/>
      <c r="HLJ32" s="848"/>
      <c r="HLK32" s="848"/>
      <c r="HLL32" s="848"/>
      <c r="HLM32" s="848"/>
      <c r="HLN32" s="848"/>
      <c r="HLO32" s="848"/>
      <c r="HLP32" s="848"/>
      <c r="HLQ32" s="848"/>
      <c r="HLR32" s="848"/>
      <c r="HLS32" s="848"/>
      <c r="HLT32" s="848"/>
      <c r="HLU32" s="848"/>
      <c r="HLV32" s="848"/>
      <c r="HLW32" s="848"/>
      <c r="HLX32" s="848"/>
      <c r="HLY32" s="848"/>
      <c r="HLZ32" s="848"/>
      <c r="HMA32" s="848"/>
      <c r="HMB32" s="848"/>
      <c r="HMC32" s="848"/>
      <c r="HMD32" s="848"/>
      <c r="HME32" s="848"/>
      <c r="HMF32" s="848"/>
      <c r="HMG32" s="848"/>
      <c r="HMH32" s="848"/>
      <c r="HMI32" s="848"/>
      <c r="HMJ32" s="848"/>
      <c r="HMK32" s="848"/>
      <c r="HML32" s="848"/>
      <c r="HMM32" s="848"/>
      <c r="HMN32" s="848"/>
      <c r="HMO32" s="848"/>
      <c r="HMP32" s="848"/>
      <c r="HMQ32" s="848"/>
      <c r="HMR32" s="848"/>
      <c r="HMS32" s="848"/>
      <c r="HMT32" s="848"/>
      <c r="HMU32" s="848"/>
      <c r="HMV32" s="848"/>
      <c r="HMW32" s="848"/>
      <c r="HMX32" s="848"/>
      <c r="HMY32" s="848"/>
      <c r="HMZ32" s="848"/>
      <c r="HNA32" s="848"/>
      <c r="HNB32" s="848"/>
      <c r="HNC32" s="848"/>
      <c r="HND32" s="848"/>
      <c r="HNE32" s="848"/>
      <c r="HNF32" s="848"/>
      <c r="HNG32" s="848"/>
      <c r="HNH32" s="848"/>
      <c r="HNI32" s="848"/>
      <c r="HNJ32" s="848"/>
      <c r="HNK32" s="848"/>
      <c r="HNL32" s="848"/>
      <c r="HNM32" s="848"/>
      <c r="HNN32" s="848"/>
      <c r="HNO32" s="848"/>
      <c r="HNP32" s="848"/>
      <c r="HNQ32" s="848"/>
      <c r="HNR32" s="848"/>
      <c r="HNS32" s="848"/>
      <c r="HNT32" s="848"/>
      <c r="HNU32" s="848"/>
      <c r="HNV32" s="848"/>
      <c r="HNW32" s="848"/>
      <c r="HNX32" s="848"/>
      <c r="HNY32" s="848"/>
      <c r="HNZ32" s="848"/>
      <c r="HOA32" s="848"/>
      <c r="HOB32" s="848"/>
      <c r="HOC32" s="848"/>
      <c r="HOD32" s="848"/>
      <c r="HOE32" s="848"/>
      <c r="HOF32" s="848"/>
      <c r="HOG32" s="848"/>
      <c r="HOH32" s="848"/>
      <c r="HOI32" s="848"/>
      <c r="HOJ32" s="848"/>
      <c r="HOK32" s="848"/>
      <c r="HOL32" s="848"/>
      <c r="HOM32" s="848"/>
      <c r="HON32" s="848"/>
      <c r="HOO32" s="848"/>
      <c r="HOP32" s="848"/>
      <c r="HOQ32" s="848"/>
      <c r="HOR32" s="848"/>
      <c r="HOS32" s="848"/>
      <c r="HOT32" s="848"/>
      <c r="HOU32" s="848"/>
      <c r="HOV32" s="848"/>
      <c r="HOW32" s="848"/>
      <c r="HOX32" s="848"/>
      <c r="HOY32" s="848"/>
      <c r="HOZ32" s="848"/>
      <c r="HPA32" s="848"/>
      <c r="HPB32" s="848"/>
      <c r="HPC32" s="848"/>
      <c r="HPD32" s="848"/>
      <c r="HPE32" s="848"/>
      <c r="HPF32" s="848"/>
      <c r="HPG32" s="848"/>
      <c r="HPH32" s="848"/>
      <c r="HPI32" s="848"/>
      <c r="HPJ32" s="848"/>
      <c r="HPK32" s="848"/>
      <c r="HPL32" s="848"/>
      <c r="HPM32" s="848"/>
      <c r="HPN32" s="848"/>
      <c r="HPO32" s="848"/>
      <c r="HPP32" s="848"/>
      <c r="HPQ32" s="848"/>
      <c r="HPR32" s="848"/>
      <c r="HPS32" s="848"/>
      <c r="HPT32" s="848"/>
      <c r="HPU32" s="848"/>
      <c r="HPV32" s="848"/>
      <c r="HPW32" s="848"/>
      <c r="HPX32" s="848"/>
      <c r="HPY32" s="848"/>
      <c r="HPZ32" s="848"/>
      <c r="HQA32" s="848"/>
      <c r="HQB32" s="848"/>
      <c r="HQC32" s="848"/>
      <c r="HQD32" s="848"/>
      <c r="HQE32" s="848"/>
      <c r="HQF32" s="848"/>
      <c r="HQG32" s="848"/>
      <c r="HQH32" s="848"/>
      <c r="HQI32" s="848"/>
      <c r="HQJ32" s="848"/>
      <c r="HQK32" s="848"/>
      <c r="HQL32" s="848"/>
      <c r="HQM32" s="848"/>
      <c r="HQN32" s="848"/>
      <c r="HQO32" s="848"/>
      <c r="HQP32" s="848"/>
      <c r="HQQ32" s="848"/>
      <c r="HQR32" s="848"/>
      <c r="HQS32" s="848"/>
      <c r="HQT32" s="848"/>
      <c r="HQU32" s="848"/>
      <c r="HQV32" s="848"/>
      <c r="HQW32" s="848"/>
      <c r="HQX32" s="848"/>
      <c r="HQY32" s="848"/>
      <c r="HQZ32" s="848"/>
      <c r="HRA32" s="848"/>
      <c r="HRB32" s="848"/>
      <c r="HRC32" s="848"/>
      <c r="HRD32" s="848"/>
      <c r="HRE32" s="848"/>
      <c r="HRF32" s="848"/>
      <c r="HRG32" s="848"/>
      <c r="HRH32" s="848"/>
      <c r="HRI32" s="848"/>
      <c r="HRJ32" s="848"/>
      <c r="HRK32" s="848"/>
      <c r="HRL32" s="848"/>
      <c r="HRM32" s="848"/>
      <c r="HRN32" s="848"/>
      <c r="HRO32" s="848"/>
      <c r="HRP32" s="848"/>
      <c r="HRQ32" s="848"/>
      <c r="HRR32" s="848"/>
      <c r="HRS32" s="848"/>
      <c r="HRT32" s="848"/>
      <c r="HRU32" s="848"/>
      <c r="HRV32" s="848"/>
      <c r="HRW32" s="848"/>
      <c r="HRX32" s="848"/>
      <c r="HRY32" s="848"/>
      <c r="HRZ32" s="848"/>
      <c r="HSA32" s="848"/>
      <c r="HSB32" s="848"/>
      <c r="HSC32" s="848"/>
      <c r="HSD32" s="848"/>
      <c r="HSE32" s="848"/>
      <c r="HSF32" s="848"/>
      <c r="HSG32" s="848"/>
      <c r="HSH32" s="848"/>
      <c r="HSI32" s="848"/>
      <c r="HSJ32" s="848"/>
      <c r="HSK32" s="848"/>
      <c r="HSL32" s="848"/>
      <c r="HSM32" s="848"/>
      <c r="HSN32" s="848"/>
      <c r="HSO32" s="848"/>
      <c r="HSP32" s="848"/>
      <c r="HSQ32" s="848"/>
      <c r="HSR32" s="848"/>
      <c r="HSS32" s="848"/>
      <c r="HST32" s="848"/>
      <c r="HSU32" s="848"/>
      <c r="HSV32" s="848"/>
      <c r="HSW32" s="848"/>
      <c r="HSX32" s="848"/>
      <c r="HSY32" s="848"/>
      <c r="HSZ32" s="848"/>
      <c r="HTA32" s="848"/>
      <c r="HTB32" s="848"/>
      <c r="HTC32" s="848"/>
      <c r="HTD32" s="848"/>
      <c r="HTE32" s="848"/>
      <c r="HTF32" s="848"/>
      <c r="HTG32" s="848"/>
      <c r="HTH32" s="848"/>
      <c r="HTI32" s="848"/>
      <c r="HTJ32" s="848"/>
      <c r="HTK32" s="848"/>
      <c r="HTL32" s="848"/>
      <c r="HTM32" s="848"/>
      <c r="HTN32" s="848"/>
      <c r="HTO32" s="848"/>
      <c r="HTP32" s="848"/>
      <c r="HTQ32" s="848"/>
      <c r="HTR32" s="848"/>
      <c r="HTS32" s="848"/>
      <c r="HTT32" s="848"/>
      <c r="HTU32" s="848"/>
      <c r="HTV32" s="848"/>
      <c r="HTW32" s="848"/>
      <c r="HTX32" s="848"/>
      <c r="HTY32" s="848"/>
      <c r="HTZ32" s="848"/>
      <c r="HUA32" s="848"/>
      <c r="HUB32" s="848"/>
      <c r="HUC32" s="848"/>
      <c r="HUD32" s="848"/>
      <c r="HUE32" s="848"/>
      <c r="HUF32" s="848"/>
      <c r="HUG32" s="848"/>
      <c r="HUH32" s="848"/>
      <c r="HUI32" s="848"/>
      <c r="HUJ32" s="848"/>
      <c r="HUK32" s="848"/>
      <c r="HUL32" s="848"/>
      <c r="HUM32" s="848"/>
      <c r="HUN32" s="848"/>
      <c r="HUO32" s="848"/>
      <c r="HUP32" s="848"/>
      <c r="HUQ32" s="848"/>
      <c r="HUR32" s="848"/>
      <c r="HUS32" s="848"/>
      <c r="HUT32" s="848"/>
      <c r="HUU32" s="848"/>
      <c r="HUV32" s="848"/>
      <c r="HUW32" s="848"/>
      <c r="HUX32" s="848"/>
      <c r="HUY32" s="848"/>
      <c r="HUZ32" s="848"/>
      <c r="HVA32" s="848"/>
      <c r="HVB32" s="848"/>
      <c r="HVC32" s="848"/>
      <c r="HVD32" s="848"/>
      <c r="HVE32" s="848"/>
      <c r="HVF32" s="848"/>
      <c r="HVG32" s="848"/>
      <c r="HVH32" s="848"/>
      <c r="HVI32" s="848"/>
      <c r="HVJ32" s="848"/>
      <c r="HVK32" s="848"/>
      <c r="HVL32" s="848"/>
      <c r="HVM32" s="848"/>
      <c r="HVN32" s="848"/>
      <c r="HVO32" s="848"/>
      <c r="HVP32" s="848"/>
      <c r="HVQ32" s="848"/>
      <c r="HVR32" s="848"/>
      <c r="HVS32" s="848"/>
      <c r="HVT32" s="848"/>
      <c r="HVU32" s="848"/>
      <c r="HVV32" s="848"/>
      <c r="HVW32" s="848"/>
      <c r="HVX32" s="848"/>
      <c r="HVY32" s="848"/>
      <c r="HVZ32" s="848"/>
      <c r="HWA32" s="848"/>
      <c r="HWB32" s="848"/>
      <c r="HWC32" s="848"/>
      <c r="HWD32" s="848"/>
      <c r="HWE32" s="848"/>
      <c r="HWF32" s="848"/>
      <c r="HWG32" s="848"/>
      <c r="HWH32" s="848"/>
      <c r="HWI32" s="848"/>
      <c r="HWJ32" s="848"/>
      <c r="HWK32" s="848"/>
      <c r="HWL32" s="848"/>
      <c r="HWM32" s="848"/>
      <c r="HWN32" s="848"/>
      <c r="HWO32" s="848"/>
      <c r="HWP32" s="848"/>
      <c r="HWQ32" s="848"/>
      <c r="HWR32" s="848"/>
      <c r="HWS32" s="848"/>
      <c r="HWT32" s="848"/>
      <c r="HWU32" s="848"/>
      <c r="HWV32" s="848"/>
      <c r="HWW32" s="848"/>
      <c r="HWX32" s="848"/>
      <c r="HWY32" s="848"/>
      <c r="HWZ32" s="848"/>
      <c r="HXA32" s="848"/>
      <c r="HXB32" s="848"/>
      <c r="HXC32" s="848"/>
      <c r="HXD32" s="848"/>
      <c r="HXE32" s="848"/>
      <c r="HXF32" s="848"/>
      <c r="HXG32" s="848"/>
      <c r="HXH32" s="848"/>
      <c r="HXI32" s="848"/>
      <c r="HXJ32" s="848"/>
      <c r="HXK32" s="848"/>
      <c r="HXL32" s="848"/>
      <c r="HXM32" s="848"/>
      <c r="HXN32" s="848"/>
      <c r="HXO32" s="848"/>
      <c r="HXP32" s="848"/>
      <c r="HXQ32" s="848"/>
      <c r="HXR32" s="848"/>
      <c r="HXS32" s="848"/>
      <c r="HXT32" s="848"/>
      <c r="HXU32" s="848"/>
      <c r="HXV32" s="848"/>
      <c r="HXW32" s="848"/>
      <c r="HXX32" s="848"/>
      <c r="HXY32" s="848"/>
      <c r="HXZ32" s="848"/>
      <c r="HYA32" s="848"/>
      <c r="HYB32" s="848"/>
      <c r="HYC32" s="848"/>
      <c r="HYD32" s="848"/>
      <c r="HYE32" s="848"/>
      <c r="HYF32" s="848"/>
      <c r="HYG32" s="848"/>
      <c r="HYH32" s="848"/>
      <c r="HYI32" s="848"/>
      <c r="HYJ32" s="848"/>
      <c r="HYK32" s="848"/>
      <c r="HYL32" s="848"/>
      <c r="HYM32" s="848"/>
      <c r="HYN32" s="848"/>
      <c r="HYO32" s="848"/>
      <c r="HYP32" s="848"/>
      <c r="HYQ32" s="848"/>
      <c r="HYR32" s="848"/>
      <c r="HYS32" s="848"/>
      <c r="HYT32" s="848"/>
      <c r="HYU32" s="848"/>
      <c r="HYV32" s="848"/>
      <c r="HYW32" s="848"/>
      <c r="HYX32" s="848"/>
      <c r="HYY32" s="848"/>
      <c r="HYZ32" s="848"/>
      <c r="HZA32" s="848"/>
      <c r="HZB32" s="848"/>
      <c r="HZC32" s="848"/>
      <c r="HZD32" s="848"/>
      <c r="HZE32" s="848"/>
      <c r="HZF32" s="848"/>
      <c r="HZG32" s="848"/>
      <c r="HZH32" s="848"/>
      <c r="HZI32" s="848"/>
      <c r="HZJ32" s="848"/>
      <c r="HZK32" s="848"/>
      <c r="HZL32" s="848"/>
      <c r="HZM32" s="848"/>
      <c r="HZN32" s="848"/>
      <c r="HZO32" s="848"/>
      <c r="HZP32" s="848"/>
      <c r="HZQ32" s="848"/>
      <c r="HZR32" s="848"/>
      <c r="HZS32" s="848"/>
      <c r="HZT32" s="848"/>
      <c r="HZU32" s="848"/>
      <c r="HZV32" s="848"/>
      <c r="HZW32" s="848"/>
      <c r="HZX32" s="848"/>
      <c r="HZY32" s="848"/>
      <c r="HZZ32" s="848"/>
      <c r="IAA32" s="848"/>
      <c r="IAB32" s="848"/>
      <c r="IAC32" s="848"/>
      <c r="IAD32" s="848"/>
      <c r="IAE32" s="848"/>
      <c r="IAF32" s="848"/>
      <c r="IAG32" s="848"/>
      <c r="IAH32" s="848"/>
      <c r="IAI32" s="848"/>
      <c r="IAJ32" s="848"/>
      <c r="IAK32" s="848"/>
      <c r="IAL32" s="848"/>
      <c r="IAM32" s="848"/>
      <c r="IAN32" s="848"/>
      <c r="IAO32" s="848"/>
      <c r="IAP32" s="848"/>
      <c r="IAQ32" s="848"/>
      <c r="IAR32" s="848"/>
      <c r="IAS32" s="848"/>
      <c r="IAT32" s="848"/>
      <c r="IAU32" s="848"/>
      <c r="IAV32" s="848"/>
      <c r="IAW32" s="848"/>
      <c r="IAX32" s="848"/>
      <c r="IAY32" s="848"/>
      <c r="IAZ32" s="848"/>
      <c r="IBA32" s="848"/>
      <c r="IBB32" s="848"/>
      <c r="IBC32" s="848"/>
      <c r="IBD32" s="848"/>
      <c r="IBE32" s="848"/>
      <c r="IBF32" s="848"/>
      <c r="IBG32" s="848"/>
      <c r="IBH32" s="848"/>
      <c r="IBI32" s="848"/>
      <c r="IBJ32" s="848"/>
      <c r="IBK32" s="848"/>
      <c r="IBL32" s="848"/>
      <c r="IBM32" s="848"/>
      <c r="IBN32" s="848"/>
      <c r="IBO32" s="848"/>
      <c r="IBP32" s="848"/>
      <c r="IBQ32" s="848"/>
      <c r="IBR32" s="848"/>
      <c r="IBS32" s="848"/>
      <c r="IBT32" s="848"/>
      <c r="IBU32" s="848"/>
      <c r="IBV32" s="848"/>
      <c r="IBW32" s="848"/>
      <c r="IBX32" s="848"/>
      <c r="IBY32" s="848"/>
      <c r="IBZ32" s="848"/>
      <c r="ICA32" s="848"/>
      <c r="ICB32" s="848"/>
      <c r="ICC32" s="848"/>
      <c r="ICD32" s="848"/>
      <c r="ICE32" s="848"/>
      <c r="ICF32" s="848"/>
      <c r="ICG32" s="848"/>
      <c r="ICH32" s="848"/>
      <c r="ICI32" s="848"/>
      <c r="ICJ32" s="848"/>
      <c r="ICK32" s="848"/>
      <c r="ICL32" s="848"/>
      <c r="ICM32" s="848"/>
      <c r="ICN32" s="848"/>
      <c r="ICO32" s="848"/>
      <c r="ICP32" s="848"/>
      <c r="ICQ32" s="848"/>
      <c r="ICR32" s="848"/>
      <c r="ICS32" s="848"/>
      <c r="ICT32" s="848"/>
      <c r="ICU32" s="848"/>
      <c r="ICV32" s="848"/>
      <c r="ICW32" s="848"/>
      <c r="ICX32" s="848"/>
      <c r="ICY32" s="848"/>
      <c r="ICZ32" s="848"/>
      <c r="IDA32" s="848"/>
      <c r="IDB32" s="848"/>
      <c r="IDC32" s="848"/>
      <c r="IDD32" s="848"/>
      <c r="IDE32" s="848"/>
      <c r="IDF32" s="848"/>
      <c r="IDG32" s="848"/>
      <c r="IDH32" s="848"/>
      <c r="IDI32" s="848"/>
      <c r="IDJ32" s="848"/>
      <c r="IDK32" s="848"/>
      <c r="IDL32" s="848"/>
      <c r="IDM32" s="848"/>
      <c r="IDN32" s="848"/>
      <c r="IDO32" s="848"/>
      <c r="IDP32" s="848"/>
      <c r="IDQ32" s="848"/>
      <c r="IDR32" s="848"/>
      <c r="IDS32" s="848"/>
      <c r="IDT32" s="848"/>
      <c r="IDU32" s="848"/>
      <c r="IDV32" s="848"/>
      <c r="IDW32" s="848"/>
      <c r="IDX32" s="848"/>
      <c r="IDY32" s="848"/>
      <c r="IDZ32" s="848"/>
      <c r="IEA32" s="848"/>
      <c r="IEB32" s="848"/>
      <c r="IEC32" s="848"/>
      <c r="IED32" s="848"/>
      <c r="IEE32" s="848"/>
      <c r="IEF32" s="848"/>
      <c r="IEG32" s="848"/>
      <c r="IEH32" s="848"/>
      <c r="IEI32" s="848"/>
      <c r="IEJ32" s="848"/>
      <c r="IEK32" s="848"/>
      <c r="IEL32" s="848"/>
      <c r="IEM32" s="848"/>
      <c r="IEN32" s="848"/>
      <c r="IEO32" s="848"/>
      <c r="IEP32" s="848"/>
      <c r="IEQ32" s="848"/>
      <c r="IER32" s="848"/>
      <c r="IES32" s="848"/>
      <c r="IET32" s="848"/>
      <c r="IEU32" s="848"/>
      <c r="IEV32" s="848"/>
      <c r="IEW32" s="848"/>
      <c r="IEX32" s="848"/>
      <c r="IEY32" s="848"/>
      <c r="IEZ32" s="848"/>
      <c r="IFA32" s="848"/>
      <c r="IFB32" s="848"/>
      <c r="IFC32" s="848"/>
      <c r="IFD32" s="848"/>
      <c r="IFE32" s="848"/>
      <c r="IFF32" s="848"/>
      <c r="IFG32" s="848"/>
      <c r="IFH32" s="848"/>
      <c r="IFI32" s="848"/>
      <c r="IFJ32" s="848"/>
      <c r="IFK32" s="848"/>
      <c r="IFL32" s="848"/>
      <c r="IFM32" s="848"/>
      <c r="IFN32" s="848"/>
      <c r="IFO32" s="848"/>
      <c r="IFP32" s="848"/>
      <c r="IFQ32" s="848"/>
      <c r="IFR32" s="848"/>
      <c r="IFS32" s="848"/>
      <c r="IFT32" s="848"/>
      <c r="IFU32" s="848"/>
      <c r="IFV32" s="848"/>
      <c r="IFW32" s="848"/>
      <c r="IFX32" s="848"/>
      <c r="IFY32" s="848"/>
      <c r="IFZ32" s="848"/>
      <c r="IGA32" s="848"/>
      <c r="IGB32" s="848"/>
      <c r="IGC32" s="848"/>
      <c r="IGD32" s="848"/>
      <c r="IGE32" s="848"/>
      <c r="IGF32" s="848"/>
      <c r="IGG32" s="848"/>
      <c r="IGH32" s="848"/>
      <c r="IGI32" s="848"/>
      <c r="IGJ32" s="848"/>
      <c r="IGK32" s="848"/>
      <c r="IGL32" s="848"/>
      <c r="IGM32" s="848"/>
      <c r="IGN32" s="848"/>
      <c r="IGO32" s="848"/>
      <c r="IGP32" s="848"/>
      <c r="IGQ32" s="848"/>
      <c r="IGR32" s="848"/>
      <c r="IGS32" s="848"/>
      <c r="IGT32" s="848"/>
      <c r="IGU32" s="848"/>
      <c r="IGV32" s="848"/>
      <c r="IGW32" s="848"/>
      <c r="IGX32" s="848"/>
      <c r="IGY32" s="848"/>
      <c r="IGZ32" s="848"/>
      <c r="IHA32" s="848"/>
      <c r="IHB32" s="848"/>
      <c r="IHC32" s="848"/>
      <c r="IHD32" s="848"/>
      <c r="IHE32" s="848"/>
      <c r="IHF32" s="848"/>
      <c r="IHG32" s="848"/>
      <c r="IHH32" s="848"/>
      <c r="IHI32" s="848"/>
      <c r="IHJ32" s="848"/>
      <c r="IHK32" s="848"/>
      <c r="IHL32" s="848"/>
      <c r="IHM32" s="848"/>
      <c r="IHN32" s="848"/>
      <c r="IHO32" s="848"/>
      <c r="IHP32" s="848"/>
      <c r="IHQ32" s="848"/>
      <c r="IHR32" s="848"/>
      <c r="IHS32" s="848"/>
      <c r="IHT32" s="848"/>
      <c r="IHU32" s="848"/>
      <c r="IHV32" s="848"/>
      <c r="IHW32" s="848"/>
      <c r="IHX32" s="848"/>
      <c r="IHY32" s="848"/>
      <c r="IHZ32" s="848"/>
      <c r="IIA32" s="848"/>
      <c r="IIB32" s="848"/>
      <c r="IIC32" s="848"/>
      <c r="IID32" s="848"/>
      <c r="IIE32" s="848"/>
      <c r="IIF32" s="848"/>
      <c r="IIG32" s="848"/>
      <c r="IIH32" s="848"/>
      <c r="III32" s="848"/>
      <c r="IIJ32" s="848"/>
      <c r="IIK32" s="848"/>
      <c r="IIL32" s="848"/>
      <c r="IIM32" s="848"/>
      <c r="IIN32" s="848"/>
      <c r="IIO32" s="848"/>
      <c r="IIP32" s="848"/>
      <c r="IIQ32" s="848"/>
      <c r="IIR32" s="848"/>
      <c r="IIS32" s="848"/>
      <c r="IIT32" s="848"/>
      <c r="IIU32" s="848"/>
      <c r="IIV32" s="848"/>
      <c r="IIW32" s="848"/>
      <c r="IIX32" s="848"/>
      <c r="IIY32" s="848"/>
      <c r="IIZ32" s="848"/>
      <c r="IJA32" s="848"/>
      <c r="IJB32" s="848"/>
      <c r="IJC32" s="848"/>
      <c r="IJD32" s="848"/>
      <c r="IJE32" s="848"/>
      <c r="IJF32" s="848"/>
      <c r="IJG32" s="848"/>
      <c r="IJH32" s="848"/>
      <c r="IJI32" s="848"/>
      <c r="IJJ32" s="848"/>
      <c r="IJK32" s="848"/>
      <c r="IJL32" s="848"/>
      <c r="IJM32" s="848"/>
      <c r="IJN32" s="848"/>
      <c r="IJO32" s="848"/>
      <c r="IJP32" s="848"/>
      <c r="IJQ32" s="848"/>
      <c r="IJR32" s="848"/>
      <c r="IJS32" s="848"/>
      <c r="IJT32" s="848"/>
      <c r="IJU32" s="848"/>
      <c r="IJV32" s="848"/>
      <c r="IJW32" s="848"/>
      <c r="IJX32" s="848"/>
      <c r="IJY32" s="848"/>
      <c r="IJZ32" s="848"/>
      <c r="IKA32" s="848"/>
      <c r="IKB32" s="848"/>
      <c r="IKC32" s="848"/>
      <c r="IKD32" s="848"/>
      <c r="IKE32" s="848"/>
      <c r="IKF32" s="848"/>
      <c r="IKG32" s="848"/>
      <c r="IKH32" s="848"/>
      <c r="IKI32" s="848"/>
      <c r="IKJ32" s="848"/>
      <c r="IKK32" s="848"/>
      <c r="IKL32" s="848"/>
      <c r="IKM32" s="848"/>
      <c r="IKN32" s="848"/>
      <c r="IKO32" s="848"/>
      <c r="IKP32" s="848"/>
      <c r="IKQ32" s="848"/>
      <c r="IKR32" s="848"/>
      <c r="IKS32" s="848"/>
      <c r="IKT32" s="848"/>
      <c r="IKU32" s="848"/>
      <c r="IKV32" s="848"/>
      <c r="IKW32" s="848"/>
      <c r="IKX32" s="848"/>
      <c r="IKY32" s="848"/>
      <c r="IKZ32" s="848"/>
      <c r="ILA32" s="848"/>
      <c r="ILB32" s="848"/>
      <c r="ILC32" s="848"/>
      <c r="ILD32" s="848"/>
      <c r="ILE32" s="848"/>
      <c r="ILF32" s="848"/>
      <c r="ILG32" s="848"/>
      <c r="ILH32" s="848"/>
      <c r="ILI32" s="848"/>
      <c r="ILJ32" s="848"/>
      <c r="ILK32" s="848"/>
      <c r="ILL32" s="848"/>
      <c r="ILM32" s="848"/>
      <c r="ILN32" s="848"/>
      <c r="ILO32" s="848"/>
      <c r="ILP32" s="848"/>
      <c r="ILQ32" s="848"/>
      <c r="ILR32" s="848"/>
      <c r="ILS32" s="848"/>
      <c r="ILT32" s="848"/>
      <c r="ILU32" s="848"/>
      <c r="ILV32" s="848"/>
      <c r="ILW32" s="848"/>
      <c r="ILX32" s="848"/>
      <c r="ILY32" s="848"/>
      <c r="ILZ32" s="848"/>
      <c r="IMA32" s="848"/>
      <c r="IMB32" s="848"/>
      <c r="IMC32" s="848"/>
      <c r="IMD32" s="848"/>
      <c r="IME32" s="848"/>
      <c r="IMF32" s="848"/>
      <c r="IMG32" s="848"/>
      <c r="IMH32" s="848"/>
      <c r="IMI32" s="848"/>
      <c r="IMJ32" s="848"/>
      <c r="IMK32" s="848"/>
      <c r="IML32" s="848"/>
      <c r="IMM32" s="848"/>
      <c r="IMN32" s="848"/>
      <c r="IMO32" s="848"/>
      <c r="IMP32" s="848"/>
      <c r="IMQ32" s="848"/>
      <c r="IMR32" s="848"/>
      <c r="IMS32" s="848"/>
      <c r="IMT32" s="848"/>
      <c r="IMU32" s="848"/>
      <c r="IMV32" s="848"/>
      <c r="IMW32" s="848"/>
      <c r="IMX32" s="848"/>
      <c r="IMY32" s="848"/>
      <c r="IMZ32" s="848"/>
      <c r="INA32" s="848"/>
      <c r="INB32" s="848"/>
      <c r="INC32" s="848"/>
      <c r="IND32" s="848"/>
      <c r="INE32" s="848"/>
      <c r="INF32" s="848"/>
      <c r="ING32" s="848"/>
      <c r="INH32" s="848"/>
      <c r="INI32" s="848"/>
      <c r="INJ32" s="848"/>
      <c r="INK32" s="848"/>
      <c r="INL32" s="848"/>
      <c r="INM32" s="848"/>
      <c r="INN32" s="848"/>
      <c r="INO32" s="848"/>
      <c r="INP32" s="848"/>
      <c r="INQ32" s="848"/>
      <c r="INR32" s="848"/>
      <c r="INS32" s="848"/>
      <c r="INT32" s="848"/>
      <c r="INU32" s="848"/>
      <c r="INV32" s="848"/>
      <c r="INW32" s="848"/>
      <c r="INX32" s="848"/>
      <c r="INY32" s="848"/>
      <c r="INZ32" s="848"/>
      <c r="IOA32" s="848"/>
      <c r="IOB32" s="848"/>
      <c r="IOC32" s="848"/>
      <c r="IOD32" s="848"/>
      <c r="IOE32" s="848"/>
      <c r="IOF32" s="848"/>
      <c r="IOG32" s="848"/>
      <c r="IOH32" s="848"/>
      <c r="IOI32" s="848"/>
      <c r="IOJ32" s="848"/>
      <c r="IOK32" s="848"/>
      <c r="IOL32" s="848"/>
      <c r="IOM32" s="848"/>
      <c r="ION32" s="848"/>
      <c r="IOO32" s="848"/>
      <c r="IOP32" s="848"/>
      <c r="IOQ32" s="848"/>
      <c r="IOR32" s="848"/>
      <c r="IOS32" s="848"/>
      <c r="IOT32" s="848"/>
      <c r="IOU32" s="848"/>
      <c r="IOV32" s="848"/>
      <c r="IOW32" s="848"/>
      <c r="IOX32" s="848"/>
      <c r="IOY32" s="848"/>
      <c r="IOZ32" s="848"/>
      <c r="IPA32" s="848"/>
      <c r="IPB32" s="848"/>
      <c r="IPC32" s="848"/>
      <c r="IPD32" s="848"/>
      <c r="IPE32" s="848"/>
      <c r="IPF32" s="848"/>
      <c r="IPG32" s="848"/>
      <c r="IPH32" s="848"/>
      <c r="IPI32" s="848"/>
      <c r="IPJ32" s="848"/>
      <c r="IPK32" s="848"/>
      <c r="IPL32" s="848"/>
      <c r="IPM32" s="848"/>
      <c r="IPN32" s="848"/>
      <c r="IPO32" s="848"/>
      <c r="IPP32" s="848"/>
      <c r="IPQ32" s="848"/>
      <c r="IPR32" s="848"/>
      <c r="IPS32" s="848"/>
      <c r="IPT32" s="848"/>
      <c r="IPU32" s="848"/>
      <c r="IPV32" s="848"/>
      <c r="IPW32" s="848"/>
      <c r="IPX32" s="848"/>
      <c r="IPY32" s="848"/>
      <c r="IPZ32" s="848"/>
      <c r="IQA32" s="848"/>
      <c r="IQB32" s="848"/>
      <c r="IQC32" s="848"/>
      <c r="IQD32" s="848"/>
      <c r="IQE32" s="848"/>
      <c r="IQF32" s="848"/>
      <c r="IQG32" s="848"/>
      <c r="IQH32" s="848"/>
      <c r="IQI32" s="848"/>
      <c r="IQJ32" s="848"/>
      <c r="IQK32" s="848"/>
      <c r="IQL32" s="848"/>
      <c r="IQM32" s="848"/>
      <c r="IQN32" s="848"/>
      <c r="IQO32" s="848"/>
      <c r="IQP32" s="848"/>
      <c r="IQQ32" s="848"/>
      <c r="IQR32" s="848"/>
      <c r="IQS32" s="848"/>
      <c r="IQT32" s="848"/>
      <c r="IQU32" s="848"/>
      <c r="IQV32" s="848"/>
      <c r="IQW32" s="848"/>
      <c r="IQX32" s="848"/>
      <c r="IQY32" s="848"/>
      <c r="IQZ32" s="848"/>
      <c r="IRA32" s="848"/>
      <c r="IRB32" s="848"/>
      <c r="IRC32" s="848"/>
      <c r="IRD32" s="848"/>
      <c r="IRE32" s="848"/>
      <c r="IRF32" s="848"/>
      <c r="IRG32" s="848"/>
      <c r="IRH32" s="848"/>
      <c r="IRI32" s="848"/>
      <c r="IRJ32" s="848"/>
      <c r="IRK32" s="848"/>
      <c r="IRL32" s="848"/>
      <c r="IRM32" s="848"/>
      <c r="IRN32" s="848"/>
      <c r="IRO32" s="848"/>
      <c r="IRP32" s="848"/>
      <c r="IRQ32" s="848"/>
      <c r="IRR32" s="848"/>
      <c r="IRS32" s="848"/>
      <c r="IRT32" s="848"/>
      <c r="IRU32" s="848"/>
      <c r="IRV32" s="848"/>
      <c r="IRW32" s="848"/>
      <c r="IRX32" s="848"/>
      <c r="IRY32" s="848"/>
      <c r="IRZ32" s="848"/>
      <c r="ISA32" s="848"/>
      <c r="ISB32" s="848"/>
      <c r="ISC32" s="848"/>
      <c r="ISD32" s="848"/>
      <c r="ISE32" s="848"/>
      <c r="ISF32" s="848"/>
      <c r="ISG32" s="848"/>
      <c r="ISH32" s="848"/>
      <c r="ISI32" s="848"/>
      <c r="ISJ32" s="848"/>
      <c r="ISK32" s="848"/>
      <c r="ISL32" s="848"/>
      <c r="ISM32" s="848"/>
      <c r="ISN32" s="848"/>
      <c r="ISO32" s="848"/>
      <c r="ISP32" s="848"/>
      <c r="ISQ32" s="848"/>
      <c r="ISR32" s="848"/>
      <c r="ISS32" s="848"/>
      <c r="IST32" s="848"/>
      <c r="ISU32" s="848"/>
      <c r="ISV32" s="848"/>
      <c r="ISW32" s="848"/>
      <c r="ISX32" s="848"/>
      <c r="ISY32" s="848"/>
      <c r="ISZ32" s="848"/>
      <c r="ITA32" s="848"/>
      <c r="ITB32" s="848"/>
      <c r="ITC32" s="848"/>
      <c r="ITD32" s="848"/>
      <c r="ITE32" s="848"/>
      <c r="ITF32" s="848"/>
      <c r="ITG32" s="848"/>
      <c r="ITH32" s="848"/>
      <c r="ITI32" s="848"/>
      <c r="ITJ32" s="848"/>
      <c r="ITK32" s="848"/>
      <c r="ITL32" s="848"/>
      <c r="ITM32" s="848"/>
      <c r="ITN32" s="848"/>
      <c r="ITO32" s="848"/>
      <c r="ITP32" s="848"/>
      <c r="ITQ32" s="848"/>
      <c r="ITR32" s="848"/>
      <c r="ITS32" s="848"/>
      <c r="ITT32" s="848"/>
      <c r="ITU32" s="848"/>
      <c r="ITV32" s="848"/>
      <c r="ITW32" s="848"/>
      <c r="ITX32" s="848"/>
      <c r="ITY32" s="848"/>
      <c r="ITZ32" s="848"/>
      <c r="IUA32" s="848"/>
      <c r="IUB32" s="848"/>
      <c r="IUC32" s="848"/>
      <c r="IUD32" s="848"/>
      <c r="IUE32" s="848"/>
      <c r="IUF32" s="848"/>
      <c r="IUG32" s="848"/>
      <c r="IUH32" s="848"/>
      <c r="IUI32" s="848"/>
      <c r="IUJ32" s="848"/>
      <c r="IUK32" s="848"/>
      <c r="IUL32" s="848"/>
      <c r="IUM32" s="848"/>
      <c r="IUN32" s="848"/>
      <c r="IUO32" s="848"/>
      <c r="IUP32" s="848"/>
      <c r="IUQ32" s="848"/>
      <c r="IUR32" s="848"/>
      <c r="IUS32" s="848"/>
      <c r="IUT32" s="848"/>
      <c r="IUU32" s="848"/>
      <c r="IUV32" s="848"/>
      <c r="IUW32" s="848"/>
      <c r="IUX32" s="848"/>
      <c r="IUY32" s="848"/>
      <c r="IUZ32" s="848"/>
      <c r="IVA32" s="848"/>
      <c r="IVB32" s="848"/>
      <c r="IVC32" s="848"/>
      <c r="IVD32" s="848"/>
      <c r="IVE32" s="848"/>
      <c r="IVF32" s="848"/>
      <c r="IVG32" s="848"/>
      <c r="IVH32" s="848"/>
      <c r="IVI32" s="848"/>
      <c r="IVJ32" s="848"/>
      <c r="IVK32" s="848"/>
      <c r="IVL32" s="848"/>
      <c r="IVM32" s="848"/>
      <c r="IVN32" s="848"/>
      <c r="IVO32" s="848"/>
      <c r="IVP32" s="848"/>
      <c r="IVQ32" s="848"/>
      <c r="IVR32" s="848"/>
      <c r="IVS32" s="848"/>
      <c r="IVT32" s="848"/>
      <c r="IVU32" s="848"/>
      <c r="IVV32" s="848"/>
      <c r="IVW32" s="848"/>
      <c r="IVX32" s="848"/>
      <c r="IVY32" s="848"/>
      <c r="IVZ32" s="848"/>
      <c r="IWA32" s="848"/>
      <c r="IWB32" s="848"/>
      <c r="IWC32" s="848"/>
      <c r="IWD32" s="848"/>
      <c r="IWE32" s="848"/>
      <c r="IWF32" s="848"/>
      <c r="IWG32" s="848"/>
      <c r="IWH32" s="848"/>
      <c r="IWI32" s="848"/>
      <c r="IWJ32" s="848"/>
      <c r="IWK32" s="848"/>
      <c r="IWL32" s="848"/>
      <c r="IWM32" s="848"/>
      <c r="IWN32" s="848"/>
      <c r="IWO32" s="848"/>
      <c r="IWP32" s="848"/>
      <c r="IWQ32" s="848"/>
      <c r="IWR32" s="848"/>
      <c r="IWS32" s="848"/>
      <c r="IWT32" s="848"/>
      <c r="IWU32" s="848"/>
      <c r="IWV32" s="848"/>
      <c r="IWW32" s="848"/>
      <c r="IWX32" s="848"/>
      <c r="IWY32" s="848"/>
      <c r="IWZ32" s="848"/>
      <c r="IXA32" s="848"/>
      <c r="IXB32" s="848"/>
      <c r="IXC32" s="848"/>
      <c r="IXD32" s="848"/>
      <c r="IXE32" s="848"/>
      <c r="IXF32" s="848"/>
      <c r="IXG32" s="848"/>
      <c r="IXH32" s="848"/>
      <c r="IXI32" s="848"/>
      <c r="IXJ32" s="848"/>
      <c r="IXK32" s="848"/>
      <c r="IXL32" s="848"/>
      <c r="IXM32" s="848"/>
      <c r="IXN32" s="848"/>
      <c r="IXO32" s="848"/>
      <c r="IXP32" s="848"/>
      <c r="IXQ32" s="848"/>
      <c r="IXR32" s="848"/>
      <c r="IXS32" s="848"/>
      <c r="IXT32" s="848"/>
      <c r="IXU32" s="848"/>
      <c r="IXV32" s="848"/>
      <c r="IXW32" s="848"/>
      <c r="IXX32" s="848"/>
      <c r="IXY32" s="848"/>
      <c r="IXZ32" s="848"/>
      <c r="IYA32" s="848"/>
      <c r="IYB32" s="848"/>
      <c r="IYC32" s="848"/>
      <c r="IYD32" s="848"/>
      <c r="IYE32" s="848"/>
      <c r="IYF32" s="848"/>
      <c r="IYG32" s="848"/>
      <c r="IYH32" s="848"/>
      <c r="IYI32" s="848"/>
      <c r="IYJ32" s="848"/>
      <c r="IYK32" s="848"/>
      <c r="IYL32" s="848"/>
      <c r="IYM32" s="848"/>
      <c r="IYN32" s="848"/>
      <c r="IYO32" s="848"/>
      <c r="IYP32" s="848"/>
      <c r="IYQ32" s="848"/>
      <c r="IYR32" s="848"/>
      <c r="IYS32" s="848"/>
      <c r="IYT32" s="848"/>
      <c r="IYU32" s="848"/>
      <c r="IYV32" s="848"/>
      <c r="IYW32" s="848"/>
      <c r="IYX32" s="848"/>
      <c r="IYY32" s="848"/>
      <c r="IYZ32" s="848"/>
      <c r="IZA32" s="848"/>
      <c r="IZB32" s="848"/>
      <c r="IZC32" s="848"/>
      <c r="IZD32" s="848"/>
      <c r="IZE32" s="848"/>
      <c r="IZF32" s="848"/>
      <c r="IZG32" s="848"/>
      <c r="IZH32" s="848"/>
      <c r="IZI32" s="848"/>
      <c r="IZJ32" s="848"/>
      <c r="IZK32" s="848"/>
      <c r="IZL32" s="848"/>
      <c r="IZM32" s="848"/>
      <c r="IZN32" s="848"/>
      <c r="IZO32" s="848"/>
      <c r="IZP32" s="848"/>
      <c r="IZQ32" s="848"/>
      <c r="IZR32" s="848"/>
      <c r="IZS32" s="848"/>
      <c r="IZT32" s="848"/>
      <c r="IZU32" s="848"/>
      <c r="IZV32" s="848"/>
      <c r="IZW32" s="848"/>
      <c r="IZX32" s="848"/>
      <c r="IZY32" s="848"/>
      <c r="IZZ32" s="848"/>
      <c r="JAA32" s="848"/>
      <c r="JAB32" s="848"/>
      <c r="JAC32" s="848"/>
      <c r="JAD32" s="848"/>
      <c r="JAE32" s="848"/>
      <c r="JAF32" s="848"/>
      <c r="JAG32" s="848"/>
      <c r="JAH32" s="848"/>
      <c r="JAI32" s="848"/>
      <c r="JAJ32" s="848"/>
      <c r="JAK32" s="848"/>
      <c r="JAL32" s="848"/>
      <c r="JAM32" s="848"/>
      <c r="JAN32" s="848"/>
      <c r="JAO32" s="848"/>
      <c r="JAP32" s="848"/>
      <c r="JAQ32" s="848"/>
      <c r="JAR32" s="848"/>
      <c r="JAS32" s="848"/>
      <c r="JAT32" s="848"/>
      <c r="JAU32" s="848"/>
      <c r="JAV32" s="848"/>
      <c r="JAW32" s="848"/>
      <c r="JAX32" s="848"/>
      <c r="JAY32" s="848"/>
      <c r="JAZ32" s="848"/>
      <c r="JBA32" s="848"/>
      <c r="JBB32" s="848"/>
      <c r="JBC32" s="848"/>
      <c r="JBD32" s="848"/>
      <c r="JBE32" s="848"/>
      <c r="JBF32" s="848"/>
      <c r="JBG32" s="848"/>
      <c r="JBH32" s="848"/>
      <c r="JBI32" s="848"/>
      <c r="JBJ32" s="848"/>
      <c r="JBK32" s="848"/>
      <c r="JBL32" s="848"/>
      <c r="JBM32" s="848"/>
      <c r="JBN32" s="848"/>
      <c r="JBO32" s="848"/>
      <c r="JBP32" s="848"/>
      <c r="JBQ32" s="848"/>
      <c r="JBR32" s="848"/>
      <c r="JBS32" s="848"/>
      <c r="JBT32" s="848"/>
      <c r="JBU32" s="848"/>
      <c r="JBV32" s="848"/>
      <c r="JBW32" s="848"/>
      <c r="JBX32" s="848"/>
      <c r="JBY32" s="848"/>
      <c r="JBZ32" s="848"/>
      <c r="JCA32" s="848"/>
      <c r="JCB32" s="848"/>
      <c r="JCC32" s="848"/>
      <c r="JCD32" s="848"/>
      <c r="JCE32" s="848"/>
      <c r="JCF32" s="848"/>
      <c r="JCG32" s="848"/>
      <c r="JCH32" s="848"/>
      <c r="JCI32" s="848"/>
      <c r="JCJ32" s="848"/>
      <c r="JCK32" s="848"/>
      <c r="JCL32" s="848"/>
      <c r="JCM32" s="848"/>
      <c r="JCN32" s="848"/>
      <c r="JCO32" s="848"/>
      <c r="JCP32" s="848"/>
      <c r="JCQ32" s="848"/>
      <c r="JCR32" s="848"/>
      <c r="JCS32" s="848"/>
      <c r="JCT32" s="848"/>
      <c r="JCU32" s="848"/>
      <c r="JCV32" s="848"/>
      <c r="JCW32" s="848"/>
      <c r="JCX32" s="848"/>
      <c r="JCY32" s="848"/>
      <c r="JCZ32" s="848"/>
      <c r="JDA32" s="848"/>
      <c r="JDB32" s="848"/>
      <c r="JDC32" s="848"/>
      <c r="JDD32" s="848"/>
      <c r="JDE32" s="848"/>
      <c r="JDF32" s="848"/>
      <c r="JDG32" s="848"/>
      <c r="JDH32" s="848"/>
      <c r="JDI32" s="848"/>
      <c r="JDJ32" s="848"/>
      <c r="JDK32" s="848"/>
      <c r="JDL32" s="848"/>
      <c r="JDM32" s="848"/>
      <c r="JDN32" s="848"/>
      <c r="JDO32" s="848"/>
      <c r="JDP32" s="848"/>
      <c r="JDQ32" s="848"/>
      <c r="JDR32" s="848"/>
      <c r="JDS32" s="848"/>
      <c r="JDT32" s="848"/>
      <c r="JDU32" s="848"/>
      <c r="JDV32" s="848"/>
      <c r="JDW32" s="848"/>
      <c r="JDX32" s="848"/>
      <c r="JDY32" s="848"/>
      <c r="JDZ32" s="848"/>
      <c r="JEA32" s="848"/>
      <c r="JEB32" s="848"/>
      <c r="JEC32" s="848"/>
      <c r="JED32" s="848"/>
      <c r="JEE32" s="848"/>
      <c r="JEF32" s="848"/>
      <c r="JEG32" s="848"/>
      <c r="JEH32" s="848"/>
      <c r="JEI32" s="848"/>
      <c r="JEJ32" s="848"/>
      <c r="JEK32" s="848"/>
      <c r="JEL32" s="848"/>
      <c r="JEM32" s="848"/>
      <c r="JEN32" s="848"/>
      <c r="JEO32" s="848"/>
      <c r="JEP32" s="848"/>
      <c r="JEQ32" s="848"/>
      <c r="JER32" s="848"/>
      <c r="JES32" s="848"/>
      <c r="JET32" s="848"/>
      <c r="JEU32" s="848"/>
      <c r="JEV32" s="848"/>
      <c r="JEW32" s="848"/>
      <c r="JEX32" s="848"/>
      <c r="JEY32" s="848"/>
      <c r="JEZ32" s="848"/>
      <c r="JFA32" s="848"/>
      <c r="JFB32" s="848"/>
      <c r="JFC32" s="848"/>
      <c r="JFD32" s="848"/>
      <c r="JFE32" s="848"/>
      <c r="JFF32" s="848"/>
      <c r="JFG32" s="848"/>
      <c r="JFH32" s="848"/>
      <c r="JFI32" s="848"/>
      <c r="JFJ32" s="848"/>
      <c r="JFK32" s="848"/>
      <c r="JFL32" s="848"/>
      <c r="JFM32" s="848"/>
      <c r="JFN32" s="848"/>
      <c r="JFO32" s="848"/>
      <c r="JFP32" s="848"/>
      <c r="JFQ32" s="848"/>
      <c r="JFR32" s="848"/>
      <c r="JFS32" s="848"/>
      <c r="JFT32" s="848"/>
      <c r="JFU32" s="848"/>
      <c r="JFV32" s="848"/>
      <c r="JFW32" s="848"/>
      <c r="JFX32" s="848"/>
      <c r="JFY32" s="848"/>
      <c r="JFZ32" s="848"/>
      <c r="JGA32" s="848"/>
      <c r="JGB32" s="848"/>
      <c r="JGC32" s="848"/>
      <c r="JGD32" s="848"/>
      <c r="JGE32" s="848"/>
      <c r="JGF32" s="848"/>
      <c r="JGG32" s="848"/>
      <c r="JGH32" s="848"/>
      <c r="JGI32" s="848"/>
      <c r="JGJ32" s="848"/>
      <c r="JGK32" s="848"/>
      <c r="JGL32" s="848"/>
      <c r="JGM32" s="848"/>
      <c r="JGN32" s="848"/>
      <c r="JGO32" s="848"/>
      <c r="JGP32" s="848"/>
      <c r="JGQ32" s="848"/>
      <c r="JGR32" s="848"/>
      <c r="JGS32" s="848"/>
      <c r="JGT32" s="848"/>
      <c r="JGU32" s="848"/>
      <c r="JGV32" s="848"/>
      <c r="JGW32" s="848"/>
      <c r="JGX32" s="848"/>
      <c r="JGY32" s="848"/>
      <c r="JGZ32" s="848"/>
      <c r="JHA32" s="848"/>
      <c r="JHB32" s="848"/>
      <c r="JHC32" s="848"/>
      <c r="JHD32" s="848"/>
      <c r="JHE32" s="848"/>
      <c r="JHF32" s="848"/>
      <c r="JHG32" s="848"/>
      <c r="JHH32" s="848"/>
      <c r="JHI32" s="848"/>
      <c r="JHJ32" s="848"/>
      <c r="JHK32" s="848"/>
      <c r="JHL32" s="848"/>
      <c r="JHM32" s="848"/>
      <c r="JHN32" s="848"/>
      <c r="JHO32" s="848"/>
      <c r="JHP32" s="848"/>
      <c r="JHQ32" s="848"/>
      <c r="JHR32" s="848"/>
      <c r="JHS32" s="848"/>
      <c r="JHT32" s="848"/>
      <c r="JHU32" s="848"/>
      <c r="JHV32" s="848"/>
      <c r="JHW32" s="848"/>
      <c r="JHX32" s="848"/>
      <c r="JHY32" s="848"/>
      <c r="JHZ32" s="848"/>
      <c r="JIA32" s="848"/>
      <c r="JIB32" s="848"/>
      <c r="JIC32" s="848"/>
      <c r="JID32" s="848"/>
      <c r="JIE32" s="848"/>
      <c r="JIF32" s="848"/>
      <c r="JIG32" s="848"/>
      <c r="JIH32" s="848"/>
      <c r="JII32" s="848"/>
      <c r="JIJ32" s="848"/>
      <c r="JIK32" s="848"/>
      <c r="JIL32" s="848"/>
      <c r="JIM32" s="848"/>
      <c r="JIN32" s="848"/>
      <c r="JIO32" s="848"/>
      <c r="JIP32" s="848"/>
      <c r="JIQ32" s="848"/>
      <c r="JIR32" s="848"/>
      <c r="JIS32" s="848"/>
      <c r="JIT32" s="848"/>
      <c r="JIU32" s="848"/>
      <c r="JIV32" s="848"/>
      <c r="JIW32" s="848"/>
      <c r="JIX32" s="848"/>
      <c r="JIY32" s="848"/>
      <c r="JIZ32" s="848"/>
      <c r="JJA32" s="848"/>
      <c r="JJB32" s="848"/>
      <c r="JJC32" s="848"/>
      <c r="JJD32" s="848"/>
      <c r="JJE32" s="848"/>
      <c r="JJF32" s="848"/>
      <c r="JJG32" s="848"/>
      <c r="JJH32" s="848"/>
      <c r="JJI32" s="848"/>
      <c r="JJJ32" s="848"/>
      <c r="JJK32" s="848"/>
      <c r="JJL32" s="848"/>
      <c r="JJM32" s="848"/>
      <c r="JJN32" s="848"/>
      <c r="JJO32" s="848"/>
      <c r="JJP32" s="848"/>
      <c r="JJQ32" s="848"/>
      <c r="JJR32" s="848"/>
      <c r="JJS32" s="848"/>
      <c r="JJT32" s="848"/>
      <c r="JJU32" s="848"/>
      <c r="JJV32" s="848"/>
      <c r="JJW32" s="848"/>
      <c r="JJX32" s="848"/>
      <c r="JJY32" s="848"/>
      <c r="JJZ32" s="848"/>
      <c r="JKA32" s="848"/>
      <c r="JKB32" s="848"/>
      <c r="JKC32" s="848"/>
      <c r="JKD32" s="848"/>
      <c r="JKE32" s="848"/>
      <c r="JKF32" s="848"/>
      <c r="JKG32" s="848"/>
      <c r="JKH32" s="848"/>
      <c r="JKI32" s="848"/>
      <c r="JKJ32" s="848"/>
      <c r="JKK32" s="848"/>
      <c r="JKL32" s="848"/>
      <c r="JKM32" s="848"/>
      <c r="JKN32" s="848"/>
      <c r="JKO32" s="848"/>
      <c r="JKP32" s="848"/>
      <c r="JKQ32" s="848"/>
      <c r="JKR32" s="848"/>
      <c r="JKS32" s="848"/>
      <c r="JKT32" s="848"/>
      <c r="JKU32" s="848"/>
      <c r="JKV32" s="848"/>
      <c r="JKW32" s="848"/>
      <c r="JKX32" s="848"/>
      <c r="JKY32" s="848"/>
      <c r="JKZ32" s="848"/>
      <c r="JLA32" s="848"/>
      <c r="JLB32" s="848"/>
      <c r="JLC32" s="848"/>
      <c r="JLD32" s="848"/>
      <c r="JLE32" s="848"/>
      <c r="JLF32" s="848"/>
      <c r="JLG32" s="848"/>
      <c r="JLH32" s="848"/>
      <c r="JLI32" s="848"/>
      <c r="JLJ32" s="848"/>
      <c r="JLK32" s="848"/>
      <c r="JLL32" s="848"/>
      <c r="JLM32" s="848"/>
      <c r="JLN32" s="848"/>
      <c r="JLO32" s="848"/>
      <c r="JLP32" s="848"/>
      <c r="JLQ32" s="848"/>
      <c r="JLR32" s="848"/>
      <c r="JLS32" s="848"/>
      <c r="JLT32" s="848"/>
      <c r="JLU32" s="848"/>
      <c r="JLV32" s="848"/>
      <c r="JLW32" s="848"/>
      <c r="JLX32" s="848"/>
      <c r="JLY32" s="848"/>
      <c r="JLZ32" s="848"/>
      <c r="JMA32" s="848"/>
      <c r="JMB32" s="848"/>
      <c r="JMC32" s="848"/>
      <c r="JMD32" s="848"/>
      <c r="JME32" s="848"/>
      <c r="JMF32" s="848"/>
      <c r="JMG32" s="848"/>
      <c r="JMH32" s="848"/>
      <c r="JMI32" s="848"/>
      <c r="JMJ32" s="848"/>
      <c r="JMK32" s="848"/>
      <c r="JML32" s="848"/>
      <c r="JMM32" s="848"/>
      <c r="JMN32" s="848"/>
      <c r="JMO32" s="848"/>
      <c r="JMP32" s="848"/>
      <c r="JMQ32" s="848"/>
      <c r="JMR32" s="848"/>
      <c r="JMS32" s="848"/>
      <c r="JMT32" s="848"/>
      <c r="JMU32" s="848"/>
      <c r="JMV32" s="848"/>
      <c r="JMW32" s="848"/>
      <c r="JMX32" s="848"/>
      <c r="JMY32" s="848"/>
      <c r="JMZ32" s="848"/>
      <c r="JNA32" s="848"/>
      <c r="JNB32" s="848"/>
      <c r="JNC32" s="848"/>
      <c r="JND32" s="848"/>
      <c r="JNE32" s="848"/>
      <c r="JNF32" s="848"/>
      <c r="JNG32" s="848"/>
      <c r="JNH32" s="848"/>
      <c r="JNI32" s="848"/>
      <c r="JNJ32" s="848"/>
      <c r="JNK32" s="848"/>
      <c r="JNL32" s="848"/>
      <c r="JNM32" s="848"/>
      <c r="JNN32" s="848"/>
      <c r="JNO32" s="848"/>
      <c r="JNP32" s="848"/>
      <c r="JNQ32" s="848"/>
      <c r="JNR32" s="848"/>
      <c r="JNS32" s="848"/>
      <c r="JNT32" s="848"/>
      <c r="JNU32" s="848"/>
      <c r="JNV32" s="848"/>
      <c r="JNW32" s="848"/>
      <c r="JNX32" s="848"/>
      <c r="JNY32" s="848"/>
      <c r="JNZ32" s="848"/>
      <c r="JOA32" s="848"/>
      <c r="JOB32" s="848"/>
      <c r="JOC32" s="848"/>
      <c r="JOD32" s="848"/>
      <c r="JOE32" s="848"/>
      <c r="JOF32" s="848"/>
      <c r="JOG32" s="848"/>
      <c r="JOH32" s="848"/>
      <c r="JOI32" s="848"/>
      <c r="JOJ32" s="848"/>
      <c r="JOK32" s="848"/>
      <c r="JOL32" s="848"/>
      <c r="JOM32" s="848"/>
      <c r="JON32" s="848"/>
      <c r="JOO32" s="848"/>
      <c r="JOP32" s="848"/>
      <c r="JOQ32" s="848"/>
      <c r="JOR32" s="848"/>
      <c r="JOS32" s="848"/>
      <c r="JOT32" s="848"/>
      <c r="JOU32" s="848"/>
      <c r="JOV32" s="848"/>
      <c r="JOW32" s="848"/>
      <c r="JOX32" s="848"/>
      <c r="JOY32" s="848"/>
      <c r="JOZ32" s="848"/>
      <c r="JPA32" s="848"/>
      <c r="JPB32" s="848"/>
      <c r="JPC32" s="848"/>
      <c r="JPD32" s="848"/>
      <c r="JPE32" s="848"/>
      <c r="JPF32" s="848"/>
      <c r="JPG32" s="848"/>
      <c r="JPH32" s="848"/>
      <c r="JPI32" s="848"/>
      <c r="JPJ32" s="848"/>
      <c r="JPK32" s="848"/>
      <c r="JPL32" s="848"/>
      <c r="JPM32" s="848"/>
      <c r="JPN32" s="848"/>
      <c r="JPO32" s="848"/>
      <c r="JPP32" s="848"/>
      <c r="JPQ32" s="848"/>
      <c r="JPR32" s="848"/>
      <c r="JPS32" s="848"/>
      <c r="JPT32" s="848"/>
      <c r="JPU32" s="848"/>
      <c r="JPV32" s="848"/>
      <c r="JPW32" s="848"/>
      <c r="JPX32" s="848"/>
      <c r="JPY32" s="848"/>
      <c r="JPZ32" s="848"/>
      <c r="JQA32" s="848"/>
      <c r="JQB32" s="848"/>
      <c r="JQC32" s="848"/>
      <c r="JQD32" s="848"/>
      <c r="JQE32" s="848"/>
      <c r="JQF32" s="848"/>
      <c r="JQG32" s="848"/>
      <c r="JQH32" s="848"/>
      <c r="JQI32" s="848"/>
      <c r="JQJ32" s="848"/>
      <c r="JQK32" s="848"/>
      <c r="JQL32" s="848"/>
      <c r="JQM32" s="848"/>
      <c r="JQN32" s="848"/>
      <c r="JQO32" s="848"/>
      <c r="JQP32" s="848"/>
      <c r="JQQ32" s="848"/>
      <c r="JQR32" s="848"/>
      <c r="JQS32" s="848"/>
      <c r="JQT32" s="848"/>
      <c r="JQU32" s="848"/>
      <c r="JQV32" s="848"/>
      <c r="JQW32" s="848"/>
      <c r="JQX32" s="848"/>
      <c r="JQY32" s="848"/>
      <c r="JQZ32" s="848"/>
      <c r="JRA32" s="848"/>
      <c r="JRB32" s="848"/>
      <c r="JRC32" s="848"/>
      <c r="JRD32" s="848"/>
      <c r="JRE32" s="848"/>
      <c r="JRF32" s="848"/>
      <c r="JRG32" s="848"/>
      <c r="JRH32" s="848"/>
      <c r="JRI32" s="848"/>
      <c r="JRJ32" s="848"/>
      <c r="JRK32" s="848"/>
      <c r="JRL32" s="848"/>
      <c r="JRM32" s="848"/>
      <c r="JRN32" s="848"/>
      <c r="JRO32" s="848"/>
      <c r="JRP32" s="848"/>
      <c r="JRQ32" s="848"/>
      <c r="JRR32" s="848"/>
      <c r="JRS32" s="848"/>
      <c r="JRT32" s="848"/>
      <c r="JRU32" s="848"/>
      <c r="JRV32" s="848"/>
      <c r="JRW32" s="848"/>
      <c r="JRX32" s="848"/>
      <c r="JRY32" s="848"/>
      <c r="JRZ32" s="848"/>
      <c r="JSA32" s="848"/>
      <c r="JSB32" s="848"/>
      <c r="JSC32" s="848"/>
      <c r="JSD32" s="848"/>
      <c r="JSE32" s="848"/>
      <c r="JSF32" s="848"/>
      <c r="JSG32" s="848"/>
      <c r="JSH32" s="848"/>
      <c r="JSI32" s="848"/>
      <c r="JSJ32" s="848"/>
      <c r="JSK32" s="848"/>
      <c r="JSL32" s="848"/>
      <c r="JSM32" s="848"/>
      <c r="JSN32" s="848"/>
      <c r="JSO32" s="848"/>
      <c r="JSP32" s="848"/>
      <c r="JSQ32" s="848"/>
      <c r="JSR32" s="848"/>
      <c r="JSS32" s="848"/>
      <c r="JST32" s="848"/>
      <c r="JSU32" s="848"/>
      <c r="JSV32" s="848"/>
      <c r="JSW32" s="848"/>
      <c r="JSX32" s="848"/>
      <c r="JSY32" s="848"/>
      <c r="JSZ32" s="848"/>
      <c r="JTA32" s="848"/>
      <c r="JTB32" s="848"/>
      <c r="JTC32" s="848"/>
      <c r="JTD32" s="848"/>
      <c r="JTE32" s="848"/>
      <c r="JTF32" s="848"/>
      <c r="JTG32" s="848"/>
      <c r="JTH32" s="848"/>
      <c r="JTI32" s="848"/>
      <c r="JTJ32" s="848"/>
      <c r="JTK32" s="848"/>
      <c r="JTL32" s="848"/>
      <c r="JTM32" s="848"/>
      <c r="JTN32" s="848"/>
      <c r="JTO32" s="848"/>
      <c r="JTP32" s="848"/>
      <c r="JTQ32" s="848"/>
      <c r="JTR32" s="848"/>
      <c r="JTS32" s="848"/>
      <c r="JTT32" s="848"/>
      <c r="JTU32" s="848"/>
      <c r="JTV32" s="848"/>
      <c r="JTW32" s="848"/>
      <c r="JTX32" s="848"/>
      <c r="JTY32" s="848"/>
      <c r="JTZ32" s="848"/>
      <c r="JUA32" s="848"/>
      <c r="JUB32" s="848"/>
      <c r="JUC32" s="848"/>
      <c r="JUD32" s="848"/>
      <c r="JUE32" s="848"/>
      <c r="JUF32" s="848"/>
      <c r="JUG32" s="848"/>
      <c r="JUH32" s="848"/>
      <c r="JUI32" s="848"/>
      <c r="JUJ32" s="848"/>
      <c r="JUK32" s="848"/>
      <c r="JUL32" s="848"/>
      <c r="JUM32" s="848"/>
      <c r="JUN32" s="848"/>
      <c r="JUO32" s="848"/>
      <c r="JUP32" s="848"/>
      <c r="JUQ32" s="848"/>
      <c r="JUR32" s="848"/>
      <c r="JUS32" s="848"/>
      <c r="JUT32" s="848"/>
      <c r="JUU32" s="848"/>
      <c r="JUV32" s="848"/>
      <c r="JUW32" s="848"/>
      <c r="JUX32" s="848"/>
      <c r="JUY32" s="848"/>
      <c r="JUZ32" s="848"/>
      <c r="JVA32" s="848"/>
      <c r="JVB32" s="848"/>
      <c r="JVC32" s="848"/>
      <c r="JVD32" s="848"/>
      <c r="JVE32" s="848"/>
      <c r="JVF32" s="848"/>
      <c r="JVG32" s="848"/>
      <c r="JVH32" s="848"/>
      <c r="JVI32" s="848"/>
      <c r="JVJ32" s="848"/>
      <c r="JVK32" s="848"/>
      <c r="JVL32" s="848"/>
      <c r="JVM32" s="848"/>
      <c r="JVN32" s="848"/>
      <c r="JVO32" s="848"/>
      <c r="JVP32" s="848"/>
      <c r="JVQ32" s="848"/>
      <c r="JVR32" s="848"/>
      <c r="JVS32" s="848"/>
      <c r="JVT32" s="848"/>
      <c r="JVU32" s="848"/>
      <c r="JVV32" s="848"/>
      <c r="JVW32" s="848"/>
      <c r="JVX32" s="848"/>
      <c r="JVY32" s="848"/>
      <c r="JVZ32" s="848"/>
      <c r="JWA32" s="848"/>
      <c r="JWB32" s="848"/>
      <c r="JWC32" s="848"/>
      <c r="JWD32" s="848"/>
      <c r="JWE32" s="848"/>
      <c r="JWF32" s="848"/>
      <c r="JWG32" s="848"/>
      <c r="JWH32" s="848"/>
      <c r="JWI32" s="848"/>
      <c r="JWJ32" s="848"/>
      <c r="JWK32" s="848"/>
      <c r="JWL32" s="848"/>
      <c r="JWM32" s="848"/>
      <c r="JWN32" s="848"/>
      <c r="JWO32" s="848"/>
      <c r="JWP32" s="848"/>
      <c r="JWQ32" s="848"/>
      <c r="JWR32" s="848"/>
      <c r="JWS32" s="848"/>
      <c r="JWT32" s="848"/>
      <c r="JWU32" s="848"/>
      <c r="JWV32" s="848"/>
      <c r="JWW32" s="848"/>
      <c r="JWX32" s="848"/>
      <c r="JWY32" s="848"/>
      <c r="JWZ32" s="848"/>
      <c r="JXA32" s="848"/>
      <c r="JXB32" s="848"/>
      <c r="JXC32" s="848"/>
      <c r="JXD32" s="848"/>
      <c r="JXE32" s="848"/>
      <c r="JXF32" s="848"/>
      <c r="JXG32" s="848"/>
      <c r="JXH32" s="848"/>
      <c r="JXI32" s="848"/>
      <c r="JXJ32" s="848"/>
      <c r="JXK32" s="848"/>
      <c r="JXL32" s="848"/>
      <c r="JXM32" s="848"/>
      <c r="JXN32" s="848"/>
      <c r="JXO32" s="848"/>
      <c r="JXP32" s="848"/>
      <c r="JXQ32" s="848"/>
      <c r="JXR32" s="848"/>
      <c r="JXS32" s="848"/>
      <c r="JXT32" s="848"/>
      <c r="JXU32" s="848"/>
      <c r="JXV32" s="848"/>
      <c r="JXW32" s="848"/>
      <c r="JXX32" s="848"/>
      <c r="JXY32" s="848"/>
      <c r="JXZ32" s="848"/>
      <c r="JYA32" s="848"/>
      <c r="JYB32" s="848"/>
      <c r="JYC32" s="848"/>
      <c r="JYD32" s="848"/>
      <c r="JYE32" s="848"/>
      <c r="JYF32" s="848"/>
      <c r="JYG32" s="848"/>
      <c r="JYH32" s="848"/>
      <c r="JYI32" s="848"/>
      <c r="JYJ32" s="848"/>
      <c r="JYK32" s="848"/>
      <c r="JYL32" s="848"/>
      <c r="JYM32" s="848"/>
      <c r="JYN32" s="848"/>
      <c r="JYO32" s="848"/>
      <c r="JYP32" s="848"/>
      <c r="JYQ32" s="848"/>
      <c r="JYR32" s="848"/>
      <c r="JYS32" s="848"/>
      <c r="JYT32" s="848"/>
      <c r="JYU32" s="848"/>
      <c r="JYV32" s="848"/>
      <c r="JYW32" s="848"/>
      <c r="JYX32" s="848"/>
      <c r="JYY32" s="848"/>
      <c r="JYZ32" s="848"/>
      <c r="JZA32" s="848"/>
      <c r="JZB32" s="848"/>
      <c r="JZC32" s="848"/>
      <c r="JZD32" s="848"/>
      <c r="JZE32" s="848"/>
      <c r="JZF32" s="848"/>
      <c r="JZG32" s="848"/>
      <c r="JZH32" s="848"/>
      <c r="JZI32" s="848"/>
      <c r="JZJ32" s="848"/>
      <c r="JZK32" s="848"/>
      <c r="JZL32" s="848"/>
      <c r="JZM32" s="848"/>
      <c r="JZN32" s="848"/>
      <c r="JZO32" s="848"/>
      <c r="JZP32" s="848"/>
      <c r="JZQ32" s="848"/>
      <c r="JZR32" s="848"/>
      <c r="JZS32" s="848"/>
      <c r="JZT32" s="848"/>
      <c r="JZU32" s="848"/>
      <c r="JZV32" s="848"/>
      <c r="JZW32" s="848"/>
      <c r="JZX32" s="848"/>
      <c r="JZY32" s="848"/>
      <c r="JZZ32" s="848"/>
      <c r="KAA32" s="848"/>
      <c r="KAB32" s="848"/>
      <c r="KAC32" s="848"/>
      <c r="KAD32" s="848"/>
      <c r="KAE32" s="848"/>
      <c r="KAF32" s="848"/>
      <c r="KAG32" s="848"/>
      <c r="KAH32" s="848"/>
      <c r="KAI32" s="848"/>
      <c r="KAJ32" s="848"/>
      <c r="KAK32" s="848"/>
      <c r="KAL32" s="848"/>
      <c r="KAM32" s="848"/>
      <c r="KAN32" s="848"/>
      <c r="KAO32" s="848"/>
      <c r="KAP32" s="848"/>
      <c r="KAQ32" s="848"/>
      <c r="KAR32" s="848"/>
      <c r="KAS32" s="848"/>
      <c r="KAT32" s="848"/>
      <c r="KAU32" s="848"/>
      <c r="KAV32" s="848"/>
      <c r="KAW32" s="848"/>
      <c r="KAX32" s="848"/>
      <c r="KAY32" s="848"/>
      <c r="KAZ32" s="848"/>
      <c r="KBA32" s="848"/>
      <c r="KBB32" s="848"/>
      <c r="KBC32" s="848"/>
      <c r="KBD32" s="848"/>
      <c r="KBE32" s="848"/>
      <c r="KBF32" s="848"/>
      <c r="KBG32" s="848"/>
      <c r="KBH32" s="848"/>
      <c r="KBI32" s="848"/>
      <c r="KBJ32" s="848"/>
      <c r="KBK32" s="848"/>
      <c r="KBL32" s="848"/>
      <c r="KBM32" s="848"/>
      <c r="KBN32" s="848"/>
      <c r="KBO32" s="848"/>
      <c r="KBP32" s="848"/>
      <c r="KBQ32" s="848"/>
      <c r="KBR32" s="848"/>
      <c r="KBS32" s="848"/>
      <c r="KBT32" s="848"/>
      <c r="KBU32" s="848"/>
      <c r="KBV32" s="848"/>
      <c r="KBW32" s="848"/>
      <c r="KBX32" s="848"/>
      <c r="KBY32" s="848"/>
      <c r="KBZ32" s="848"/>
      <c r="KCA32" s="848"/>
      <c r="KCB32" s="848"/>
      <c r="KCC32" s="848"/>
      <c r="KCD32" s="848"/>
      <c r="KCE32" s="848"/>
      <c r="KCF32" s="848"/>
      <c r="KCG32" s="848"/>
      <c r="KCH32" s="848"/>
      <c r="KCI32" s="848"/>
      <c r="KCJ32" s="848"/>
      <c r="KCK32" s="848"/>
      <c r="KCL32" s="848"/>
      <c r="KCM32" s="848"/>
      <c r="KCN32" s="848"/>
      <c r="KCO32" s="848"/>
      <c r="KCP32" s="848"/>
      <c r="KCQ32" s="848"/>
      <c r="KCR32" s="848"/>
      <c r="KCS32" s="848"/>
      <c r="KCT32" s="848"/>
      <c r="KCU32" s="848"/>
      <c r="KCV32" s="848"/>
      <c r="KCW32" s="848"/>
      <c r="KCX32" s="848"/>
      <c r="KCY32" s="848"/>
      <c r="KCZ32" s="848"/>
      <c r="KDA32" s="848"/>
      <c r="KDB32" s="848"/>
      <c r="KDC32" s="848"/>
      <c r="KDD32" s="848"/>
      <c r="KDE32" s="848"/>
      <c r="KDF32" s="848"/>
      <c r="KDG32" s="848"/>
      <c r="KDH32" s="848"/>
      <c r="KDI32" s="848"/>
      <c r="KDJ32" s="848"/>
      <c r="KDK32" s="848"/>
      <c r="KDL32" s="848"/>
      <c r="KDM32" s="848"/>
      <c r="KDN32" s="848"/>
      <c r="KDO32" s="848"/>
      <c r="KDP32" s="848"/>
      <c r="KDQ32" s="848"/>
      <c r="KDR32" s="848"/>
      <c r="KDS32" s="848"/>
      <c r="KDT32" s="848"/>
      <c r="KDU32" s="848"/>
      <c r="KDV32" s="848"/>
      <c r="KDW32" s="848"/>
      <c r="KDX32" s="848"/>
      <c r="KDY32" s="848"/>
      <c r="KDZ32" s="848"/>
      <c r="KEA32" s="848"/>
      <c r="KEB32" s="848"/>
      <c r="KEC32" s="848"/>
      <c r="KED32" s="848"/>
      <c r="KEE32" s="848"/>
      <c r="KEF32" s="848"/>
      <c r="KEG32" s="848"/>
      <c r="KEH32" s="848"/>
      <c r="KEI32" s="848"/>
      <c r="KEJ32" s="848"/>
      <c r="KEK32" s="848"/>
      <c r="KEL32" s="848"/>
      <c r="KEM32" s="848"/>
      <c r="KEN32" s="848"/>
      <c r="KEO32" s="848"/>
      <c r="KEP32" s="848"/>
      <c r="KEQ32" s="848"/>
      <c r="KER32" s="848"/>
      <c r="KES32" s="848"/>
      <c r="KET32" s="848"/>
      <c r="KEU32" s="848"/>
      <c r="KEV32" s="848"/>
      <c r="KEW32" s="848"/>
      <c r="KEX32" s="848"/>
      <c r="KEY32" s="848"/>
      <c r="KEZ32" s="848"/>
      <c r="KFA32" s="848"/>
      <c r="KFB32" s="848"/>
      <c r="KFC32" s="848"/>
      <c r="KFD32" s="848"/>
      <c r="KFE32" s="848"/>
      <c r="KFF32" s="848"/>
      <c r="KFG32" s="848"/>
      <c r="KFH32" s="848"/>
      <c r="KFI32" s="848"/>
      <c r="KFJ32" s="848"/>
      <c r="KFK32" s="848"/>
      <c r="KFL32" s="848"/>
      <c r="KFM32" s="848"/>
      <c r="KFN32" s="848"/>
      <c r="KFO32" s="848"/>
      <c r="KFP32" s="848"/>
      <c r="KFQ32" s="848"/>
      <c r="KFR32" s="848"/>
      <c r="KFS32" s="848"/>
      <c r="KFT32" s="848"/>
      <c r="KFU32" s="848"/>
      <c r="KFV32" s="848"/>
      <c r="KFW32" s="848"/>
      <c r="KFX32" s="848"/>
      <c r="KFY32" s="848"/>
      <c r="KFZ32" s="848"/>
      <c r="KGA32" s="848"/>
      <c r="KGB32" s="848"/>
      <c r="KGC32" s="848"/>
      <c r="KGD32" s="848"/>
      <c r="KGE32" s="848"/>
      <c r="KGF32" s="848"/>
      <c r="KGG32" s="848"/>
      <c r="KGH32" s="848"/>
      <c r="KGI32" s="848"/>
      <c r="KGJ32" s="848"/>
      <c r="KGK32" s="848"/>
      <c r="KGL32" s="848"/>
      <c r="KGM32" s="848"/>
      <c r="KGN32" s="848"/>
      <c r="KGO32" s="848"/>
      <c r="KGP32" s="848"/>
      <c r="KGQ32" s="848"/>
      <c r="KGR32" s="848"/>
      <c r="KGS32" s="848"/>
      <c r="KGT32" s="848"/>
      <c r="KGU32" s="848"/>
      <c r="KGV32" s="848"/>
      <c r="KGW32" s="848"/>
      <c r="KGX32" s="848"/>
      <c r="KGY32" s="848"/>
      <c r="KGZ32" s="848"/>
      <c r="KHA32" s="848"/>
      <c r="KHB32" s="848"/>
      <c r="KHC32" s="848"/>
      <c r="KHD32" s="848"/>
      <c r="KHE32" s="848"/>
      <c r="KHF32" s="848"/>
      <c r="KHG32" s="848"/>
      <c r="KHH32" s="848"/>
      <c r="KHI32" s="848"/>
      <c r="KHJ32" s="848"/>
      <c r="KHK32" s="848"/>
      <c r="KHL32" s="848"/>
      <c r="KHM32" s="848"/>
      <c r="KHN32" s="848"/>
      <c r="KHO32" s="848"/>
      <c r="KHP32" s="848"/>
      <c r="KHQ32" s="848"/>
      <c r="KHR32" s="848"/>
      <c r="KHS32" s="848"/>
      <c r="KHT32" s="848"/>
      <c r="KHU32" s="848"/>
      <c r="KHV32" s="848"/>
      <c r="KHW32" s="848"/>
      <c r="KHX32" s="848"/>
      <c r="KHY32" s="848"/>
      <c r="KHZ32" s="848"/>
      <c r="KIA32" s="848"/>
      <c r="KIB32" s="848"/>
      <c r="KIC32" s="848"/>
      <c r="KID32" s="848"/>
      <c r="KIE32" s="848"/>
      <c r="KIF32" s="848"/>
      <c r="KIG32" s="848"/>
      <c r="KIH32" s="848"/>
      <c r="KII32" s="848"/>
      <c r="KIJ32" s="848"/>
      <c r="KIK32" s="848"/>
      <c r="KIL32" s="848"/>
      <c r="KIM32" s="848"/>
      <c r="KIN32" s="848"/>
      <c r="KIO32" s="848"/>
      <c r="KIP32" s="848"/>
      <c r="KIQ32" s="848"/>
      <c r="KIR32" s="848"/>
      <c r="KIS32" s="848"/>
      <c r="KIT32" s="848"/>
      <c r="KIU32" s="848"/>
      <c r="KIV32" s="848"/>
      <c r="KIW32" s="848"/>
      <c r="KIX32" s="848"/>
      <c r="KIY32" s="848"/>
      <c r="KIZ32" s="848"/>
      <c r="KJA32" s="848"/>
      <c r="KJB32" s="848"/>
      <c r="KJC32" s="848"/>
      <c r="KJD32" s="848"/>
      <c r="KJE32" s="848"/>
      <c r="KJF32" s="848"/>
      <c r="KJG32" s="848"/>
      <c r="KJH32" s="848"/>
      <c r="KJI32" s="848"/>
      <c r="KJJ32" s="848"/>
      <c r="KJK32" s="848"/>
      <c r="KJL32" s="848"/>
      <c r="KJM32" s="848"/>
      <c r="KJN32" s="848"/>
      <c r="KJO32" s="848"/>
      <c r="KJP32" s="848"/>
      <c r="KJQ32" s="848"/>
      <c r="KJR32" s="848"/>
      <c r="KJS32" s="848"/>
      <c r="KJT32" s="848"/>
      <c r="KJU32" s="848"/>
      <c r="KJV32" s="848"/>
      <c r="KJW32" s="848"/>
      <c r="KJX32" s="848"/>
      <c r="KJY32" s="848"/>
      <c r="KJZ32" s="848"/>
      <c r="KKA32" s="848"/>
      <c r="KKB32" s="848"/>
      <c r="KKC32" s="848"/>
      <c r="KKD32" s="848"/>
      <c r="KKE32" s="848"/>
      <c r="KKF32" s="848"/>
      <c r="KKG32" s="848"/>
      <c r="KKH32" s="848"/>
      <c r="KKI32" s="848"/>
      <c r="KKJ32" s="848"/>
      <c r="KKK32" s="848"/>
      <c r="KKL32" s="848"/>
      <c r="KKM32" s="848"/>
      <c r="KKN32" s="848"/>
      <c r="KKO32" s="848"/>
      <c r="KKP32" s="848"/>
      <c r="KKQ32" s="848"/>
      <c r="KKR32" s="848"/>
      <c r="KKS32" s="848"/>
      <c r="KKT32" s="848"/>
      <c r="KKU32" s="848"/>
      <c r="KKV32" s="848"/>
      <c r="KKW32" s="848"/>
      <c r="KKX32" s="848"/>
      <c r="KKY32" s="848"/>
      <c r="KKZ32" s="848"/>
      <c r="KLA32" s="848"/>
      <c r="KLB32" s="848"/>
      <c r="KLC32" s="848"/>
      <c r="KLD32" s="848"/>
      <c r="KLE32" s="848"/>
      <c r="KLF32" s="848"/>
      <c r="KLG32" s="848"/>
      <c r="KLH32" s="848"/>
      <c r="KLI32" s="848"/>
      <c r="KLJ32" s="848"/>
      <c r="KLK32" s="848"/>
      <c r="KLL32" s="848"/>
      <c r="KLM32" s="848"/>
      <c r="KLN32" s="848"/>
      <c r="KLO32" s="848"/>
      <c r="KLP32" s="848"/>
      <c r="KLQ32" s="848"/>
      <c r="KLR32" s="848"/>
      <c r="KLS32" s="848"/>
      <c r="KLT32" s="848"/>
      <c r="KLU32" s="848"/>
      <c r="KLV32" s="848"/>
      <c r="KLW32" s="848"/>
      <c r="KLX32" s="848"/>
      <c r="KLY32" s="848"/>
      <c r="KLZ32" s="848"/>
      <c r="KMA32" s="848"/>
      <c r="KMB32" s="848"/>
      <c r="KMC32" s="848"/>
      <c r="KMD32" s="848"/>
      <c r="KME32" s="848"/>
      <c r="KMF32" s="848"/>
      <c r="KMG32" s="848"/>
      <c r="KMH32" s="848"/>
      <c r="KMI32" s="848"/>
      <c r="KMJ32" s="848"/>
      <c r="KMK32" s="848"/>
      <c r="KML32" s="848"/>
      <c r="KMM32" s="848"/>
      <c r="KMN32" s="848"/>
      <c r="KMO32" s="848"/>
      <c r="KMP32" s="848"/>
      <c r="KMQ32" s="848"/>
      <c r="KMR32" s="848"/>
      <c r="KMS32" s="848"/>
      <c r="KMT32" s="848"/>
      <c r="KMU32" s="848"/>
      <c r="KMV32" s="848"/>
      <c r="KMW32" s="848"/>
      <c r="KMX32" s="848"/>
      <c r="KMY32" s="848"/>
      <c r="KMZ32" s="848"/>
      <c r="KNA32" s="848"/>
      <c r="KNB32" s="848"/>
      <c r="KNC32" s="848"/>
      <c r="KND32" s="848"/>
      <c r="KNE32" s="848"/>
      <c r="KNF32" s="848"/>
      <c r="KNG32" s="848"/>
      <c r="KNH32" s="848"/>
      <c r="KNI32" s="848"/>
      <c r="KNJ32" s="848"/>
      <c r="KNK32" s="848"/>
      <c r="KNL32" s="848"/>
      <c r="KNM32" s="848"/>
      <c r="KNN32" s="848"/>
      <c r="KNO32" s="848"/>
      <c r="KNP32" s="848"/>
      <c r="KNQ32" s="848"/>
      <c r="KNR32" s="848"/>
      <c r="KNS32" s="848"/>
      <c r="KNT32" s="848"/>
      <c r="KNU32" s="848"/>
      <c r="KNV32" s="848"/>
      <c r="KNW32" s="848"/>
      <c r="KNX32" s="848"/>
      <c r="KNY32" s="848"/>
      <c r="KNZ32" s="848"/>
      <c r="KOA32" s="848"/>
      <c r="KOB32" s="848"/>
      <c r="KOC32" s="848"/>
      <c r="KOD32" s="848"/>
      <c r="KOE32" s="848"/>
      <c r="KOF32" s="848"/>
      <c r="KOG32" s="848"/>
      <c r="KOH32" s="848"/>
      <c r="KOI32" s="848"/>
      <c r="KOJ32" s="848"/>
      <c r="KOK32" s="848"/>
      <c r="KOL32" s="848"/>
      <c r="KOM32" s="848"/>
      <c r="KON32" s="848"/>
      <c r="KOO32" s="848"/>
      <c r="KOP32" s="848"/>
      <c r="KOQ32" s="848"/>
      <c r="KOR32" s="848"/>
      <c r="KOS32" s="848"/>
      <c r="KOT32" s="848"/>
      <c r="KOU32" s="848"/>
      <c r="KOV32" s="848"/>
      <c r="KOW32" s="848"/>
      <c r="KOX32" s="848"/>
      <c r="KOY32" s="848"/>
      <c r="KOZ32" s="848"/>
      <c r="KPA32" s="848"/>
      <c r="KPB32" s="848"/>
      <c r="KPC32" s="848"/>
      <c r="KPD32" s="848"/>
      <c r="KPE32" s="848"/>
      <c r="KPF32" s="848"/>
      <c r="KPG32" s="848"/>
      <c r="KPH32" s="848"/>
      <c r="KPI32" s="848"/>
      <c r="KPJ32" s="848"/>
      <c r="KPK32" s="848"/>
      <c r="KPL32" s="848"/>
      <c r="KPM32" s="848"/>
      <c r="KPN32" s="848"/>
      <c r="KPO32" s="848"/>
      <c r="KPP32" s="848"/>
      <c r="KPQ32" s="848"/>
      <c r="KPR32" s="848"/>
      <c r="KPS32" s="848"/>
      <c r="KPT32" s="848"/>
      <c r="KPU32" s="848"/>
      <c r="KPV32" s="848"/>
      <c r="KPW32" s="848"/>
      <c r="KPX32" s="848"/>
      <c r="KPY32" s="848"/>
      <c r="KPZ32" s="848"/>
      <c r="KQA32" s="848"/>
      <c r="KQB32" s="848"/>
      <c r="KQC32" s="848"/>
      <c r="KQD32" s="848"/>
      <c r="KQE32" s="848"/>
      <c r="KQF32" s="848"/>
      <c r="KQG32" s="848"/>
      <c r="KQH32" s="848"/>
      <c r="KQI32" s="848"/>
      <c r="KQJ32" s="848"/>
      <c r="KQK32" s="848"/>
      <c r="KQL32" s="848"/>
      <c r="KQM32" s="848"/>
      <c r="KQN32" s="848"/>
      <c r="KQO32" s="848"/>
      <c r="KQP32" s="848"/>
      <c r="KQQ32" s="848"/>
      <c r="KQR32" s="848"/>
      <c r="KQS32" s="848"/>
      <c r="KQT32" s="848"/>
      <c r="KQU32" s="848"/>
      <c r="KQV32" s="848"/>
      <c r="KQW32" s="848"/>
      <c r="KQX32" s="848"/>
      <c r="KQY32" s="848"/>
      <c r="KQZ32" s="848"/>
      <c r="KRA32" s="848"/>
      <c r="KRB32" s="848"/>
      <c r="KRC32" s="848"/>
      <c r="KRD32" s="848"/>
      <c r="KRE32" s="848"/>
      <c r="KRF32" s="848"/>
      <c r="KRG32" s="848"/>
      <c r="KRH32" s="848"/>
      <c r="KRI32" s="848"/>
      <c r="KRJ32" s="848"/>
      <c r="KRK32" s="848"/>
      <c r="KRL32" s="848"/>
      <c r="KRM32" s="848"/>
      <c r="KRN32" s="848"/>
      <c r="KRO32" s="848"/>
      <c r="KRP32" s="848"/>
      <c r="KRQ32" s="848"/>
      <c r="KRR32" s="848"/>
      <c r="KRS32" s="848"/>
      <c r="KRT32" s="848"/>
      <c r="KRU32" s="848"/>
      <c r="KRV32" s="848"/>
      <c r="KRW32" s="848"/>
      <c r="KRX32" s="848"/>
      <c r="KRY32" s="848"/>
      <c r="KRZ32" s="848"/>
      <c r="KSA32" s="848"/>
      <c r="KSB32" s="848"/>
      <c r="KSC32" s="848"/>
      <c r="KSD32" s="848"/>
      <c r="KSE32" s="848"/>
      <c r="KSF32" s="848"/>
      <c r="KSG32" s="848"/>
      <c r="KSH32" s="848"/>
      <c r="KSI32" s="848"/>
      <c r="KSJ32" s="848"/>
      <c r="KSK32" s="848"/>
      <c r="KSL32" s="848"/>
      <c r="KSM32" s="848"/>
      <c r="KSN32" s="848"/>
      <c r="KSO32" s="848"/>
      <c r="KSP32" s="848"/>
      <c r="KSQ32" s="848"/>
      <c r="KSR32" s="848"/>
      <c r="KSS32" s="848"/>
      <c r="KST32" s="848"/>
      <c r="KSU32" s="848"/>
      <c r="KSV32" s="848"/>
      <c r="KSW32" s="848"/>
      <c r="KSX32" s="848"/>
      <c r="KSY32" s="848"/>
      <c r="KSZ32" s="848"/>
      <c r="KTA32" s="848"/>
      <c r="KTB32" s="848"/>
      <c r="KTC32" s="848"/>
      <c r="KTD32" s="848"/>
      <c r="KTE32" s="848"/>
      <c r="KTF32" s="848"/>
      <c r="KTG32" s="848"/>
      <c r="KTH32" s="848"/>
      <c r="KTI32" s="848"/>
      <c r="KTJ32" s="848"/>
      <c r="KTK32" s="848"/>
      <c r="KTL32" s="848"/>
      <c r="KTM32" s="848"/>
      <c r="KTN32" s="848"/>
      <c r="KTO32" s="848"/>
      <c r="KTP32" s="848"/>
      <c r="KTQ32" s="848"/>
      <c r="KTR32" s="848"/>
      <c r="KTS32" s="848"/>
      <c r="KTT32" s="848"/>
      <c r="KTU32" s="848"/>
      <c r="KTV32" s="848"/>
      <c r="KTW32" s="848"/>
      <c r="KTX32" s="848"/>
      <c r="KTY32" s="848"/>
      <c r="KTZ32" s="848"/>
      <c r="KUA32" s="848"/>
      <c r="KUB32" s="848"/>
      <c r="KUC32" s="848"/>
      <c r="KUD32" s="848"/>
      <c r="KUE32" s="848"/>
      <c r="KUF32" s="848"/>
      <c r="KUG32" s="848"/>
      <c r="KUH32" s="848"/>
      <c r="KUI32" s="848"/>
      <c r="KUJ32" s="848"/>
      <c r="KUK32" s="848"/>
      <c r="KUL32" s="848"/>
      <c r="KUM32" s="848"/>
      <c r="KUN32" s="848"/>
      <c r="KUO32" s="848"/>
      <c r="KUP32" s="848"/>
      <c r="KUQ32" s="848"/>
      <c r="KUR32" s="848"/>
      <c r="KUS32" s="848"/>
      <c r="KUT32" s="848"/>
      <c r="KUU32" s="848"/>
      <c r="KUV32" s="848"/>
      <c r="KUW32" s="848"/>
      <c r="KUX32" s="848"/>
      <c r="KUY32" s="848"/>
      <c r="KUZ32" s="848"/>
      <c r="KVA32" s="848"/>
      <c r="KVB32" s="848"/>
      <c r="KVC32" s="848"/>
      <c r="KVD32" s="848"/>
      <c r="KVE32" s="848"/>
      <c r="KVF32" s="848"/>
      <c r="KVG32" s="848"/>
      <c r="KVH32" s="848"/>
      <c r="KVI32" s="848"/>
      <c r="KVJ32" s="848"/>
      <c r="KVK32" s="848"/>
      <c r="KVL32" s="848"/>
      <c r="KVM32" s="848"/>
      <c r="KVN32" s="848"/>
      <c r="KVO32" s="848"/>
      <c r="KVP32" s="848"/>
      <c r="KVQ32" s="848"/>
      <c r="KVR32" s="848"/>
      <c r="KVS32" s="848"/>
      <c r="KVT32" s="848"/>
      <c r="KVU32" s="848"/>
      <c r="KVV32" s="848"/>
      <c r="KVW32" s="848"/>
      <c r="KVX32" s="848"/>
      <c r="KVY32" s="848"/>
      <c r="KVZ32" s="848"/>
      <c r="KWA32" s="848"/>
      <c r="KWB32" s="848"/>
      <c r="KWC32" s="848"/>
      <c r="KWD32" s="848"/>
      <c r="KWE32" s="848"/>
      <c r="KWF32" s="848"/>
      <c r="KWG32" s="848"/>
      <c r="KWH32" s="848"/>
      <c r="KWI32" s="848"/>
      <c r="KWJ32" s="848"/>
      <c r="KWK32" s="848"/>
      <c r="KWL32" s="848"/>
      <c r="KWM32" s="848"/>
      <c r="KWN32" s="848"/>
      <c r="KWO32" s="848"/>
      <c r="KWP32" s="848"/>
      <c r="KWQ32" s="848"/>
      <c r="KWR32" s="848"/>
      <c r="KWS32" s="848"/>
      <c r="KWT32" s="848"/>
      <c r="KWU32" s="848"/>
      <c r="KWV32" s="848"/>
      <c r="KWW32" s="848"/>
      <c r="KWX32" s="848"/>
      <c r="KWY32" s="848"/>
      <c r="KWZ32" s="848"/>
      <c r="KXA32" s="848"/>
      <c r="KXB32" s="848"/>
      <c r="KXC32" s="848"/>
      <c r="KXD32" s="848"/>
      <c r="KXE32" s="848"/>
      <c r="KXF32" s="848"/>
      <c r="KXG32" s="848"/>
      <c r="KXH32" s="848"/>
      <c r="KXI32" s="848"/>
      <c r="KXJ32" s="848"/>
      <c r="KXK32" s="848"/>
      <c r="KXL32" s="848"/>
      <c r="KXM32" s="848"/>
      <c r="KXN32" s="848"/>
      <c r="KXO32" s="848"/>
      <c r="KXP32" s="848"/>
      <c r="KXQ32" s="848"/>
      <c r="KXR32" s="848"/>
      <c r="KXS32" s="848"/>
      <c r="KXT32" s="848"/>
      <c r="KXU32" s="848"/>
      <c r="KXV32" s="848"/>
      <c r="KXW32" s="848"/>
      <c r="KXX32" s="848"/>
      <c r="KXY32" s="848"/>
      <c r="KXZ32" s="848"/>
      <c r="KYA32" s="848"/>
      <c r="KYB32" s="848"/>
      <c r="KYC32" s="848"/>
      <c r="KYD32" s="848"/>
      <c r="KYE32" s="848"/>
      <c r="KYF32" s="848"/>
      <c r="KYG32" s="848"/>
      <c r="KYH32" s="848"/>
      <c r="KYI32" s="848"/>
      <c r="KYJ32" s="848"/>
      <c r="KYK32" s="848"/>
      <c r="KYL32" s="848"/>
      <c r="KYM32" s="848"/>
      <c r="KYN32" s="848"/>
      <c r="KYO32" s="848"/>
      <c r="KYP32" s="848"/>
      <c r="KYQ32" s="848"/>
      <c r="KYR32" s="848"/>
      <c r="KYS32" s="848"/>
      <c r="KYT32" s="848"/>
      <c r="KYU32" s="848"/>
      <c r="KYV32" s="848"/>
      <c r="KYW32" s="848"/>
      <c r="KYX32" s="848"/>
      <c r="KYY32" s="848"/>
      <c r="KYZ32" s="848"/>
      <c r="KZA32" s="848"/>
      <c r="KZB32" s="848"/>
      <c r="KZC32" s="848"/>
      <c r="KZD32" s="848"/>
      <c r="KZE32" s="848"/>
      <c r="KZF32" s="848"/>
      <c r="KZG32" s="848"/>
      <c r="KZH32" s="848"/>
      <c r="KZI32" s="848"/>
      <c r="KZJ32" s="848"/>
      <c r="KZK32" s="848"/>
      <c r="KZL32" s="848"/>
      <c r="KZM32" s="848"/>
      <c r="KZN32" s="848"/>
      <c r="KZO32" s="848"/>
      <c r="KZP32" s="848"/>
      <c r="KZQ32" s="848"/>
      <c r="KZR32" s="848"/>
      <c r="KZS32" s="848"/>
      <c r="KZT32" s="848"/>
      <c r="KZU32" s="848"/>
      <c r="KZV32" s="848"/>
      <c r="KZW32" s="848"/>
      <c r="KZX32" s="848"/>
      <c r="KZY32" s="848"/>
      <c r="KZZ32" s="848"/>
      <c r="LAA32" s="848"/>
      <c r="LAB32" s="848"/>
      <c r="LAC32" s="848"/>
      <c r="LAD32" s="848"/>
      <c r="LAE32" s="848"/>
      <c r="LAF32" s="848"/>
      <c r="LAG32" s="848"/>
      <c r="LAH32" s="848"/>
      <c r="LAI32" s="848"/>
      <c r="LAJ32" s="848"/>
      <c r="LAK32" s="848"/>
      <c r="LAL32" s="848"/>
      <c r="LAM32" s="848"/>
      <c r="LAN32" s="848"/>
      <c r="LAO32" s="848"/>
      <c r="LAP32" s="848"/>
      <c r="LAQ32" s="848"/>
      <c r="LAR32" s="848"/>
      <c r="LAS32" s="848"/>
      <c r="LAT32" s="848"/>
      <c r="LAU32" s="848"/>
      <c r="LAV32" s="848"/>
      <c r="LAW32" s="848"/>
      <c r="LAX32" s="848"/>
      <c r="LAY32" s="848"/>
      <c r="LAZ32" s="848"/>
      <c r="LBA32" s="848"/>
      <c r="LBB32" s="848"/>
      <c r="LBC32" s="848"/>
      <c r="LBD32" s="848"/>
      <c r="LBE32" s="848"/>
      <c r="LBF32" s="848"/>
      <c r="LBG32" s="848"/>
      <c r="LBH32" s="848"/>
      <c r="LBI32" s="848"/>
      <c r="LBJ32" s="848"/>
      <c r="LBK32" s="848"/>
      <c r="LBL32" s="848"/>
      <c r="LBM32" s="848"/>
      <c r="LBN32" s="848"/>
      <c r="LBO32" s="848"/>
      <c r="LBP32" s="848"/>
      <c r="LBQ32" s="848"/>
      <c r="LBR32" s="848"/>
      <c r="LBS32" s="848"/>
      <c r="LBT32" s="848"/>
      <c r="LBU32" s="848"/>
      <c r="LBV32" s="848"/>
      <c r="LBW32" s="848"/>
      <c r="LBX32" s="848"/>
      <c r="LBY32" s="848"/>
      <c r="LBZ32" s="848"/>
      <c r="LCA32" s="848"/>
      <c r="LCB32" s="848"/>
      <c r="LCC32" s="848"/>
      <c r="LCD32" s="848"/>
      <c r="LCE32" s="848"/>
      <c r="LCF32" s="848"/>
      <c r="LCG32" s="848"/>
      <c r="LCH32" s="848"/>
      <c r="LCI32" s="848"/>
      <c r="LCJ32" s="848"/>
      <c r="LCK32" s="848"/>
      <c r="LCL32" s="848"/>
      <c r="LCM32" s="848"/>
      <c r="LCN32" s="848"/>
      <c r="LCO32" s="848"/>
      <c r="LCP32" s="848"/>
      <c r="LCQ32" s="848"/>
      <c r="LCR32" s="848"/>
      <c r="LCS32" s="848"/>
      <c r="LCT32" s="848"/>
      <c r="LCU32" s="848"/>
      <c r="LCV32" s="848"/>
      <c r="LCW32" s="848"/>
      <c r="LCX32" s="848"/>
      <c r="LCY32" s="848"/>
      <c r="LCZ32" s="848"/>
      <c r="LDA32" s="848"/>
      <c r="LDB32" s="848"/>
      <c r="LDC32" s="848"/>
      <c r="LDD32" s="848"/>
      <c r="LDE32" s="848"/>
      <c r="LDF32" s="848"/>
      <c r="LDG32" s="848"/>
      <c r="LDH32" s="848"/>
      <c r="LDI32" s="848"/>
      <c r="LDJ32" s="848"/>
      <c r="LDK32" s="848"/>
      <c r="LDL32" s="848"/>
      <c r="LDM32" s="848"/>
      <c r="LDN32" s="848"/>
      <c r="LDO32" s="848"/>
      <c r="LDP32" s="848"/>
      <c r="LDQ32" s="848"/>
      <c r="LDR32" s="848"/>
      <c r="LDS32" s="848"/>
      <c r="LDT32" s="848"/>
      <c r="LDU32" s="848"/>
      <c r="LDV32" s="848"/>
      <c r="LDW32" s="848"/>
      <c r="LDX32" s="848"/>
      <c r="LDY32" s="848"/>
      <c r="LDZ32" s="848"/>
      <c r="LEA32" s="848"/>
      <c r="LEB32" s="848"/>
      <c r="LEC32" s="848"/>
      <c r="LED32" s="848"/>
      <c r="LEE32" s="848"/>
      <c r="LEF32" s="848"/>
      <c r="LEG32" s="848"/>
      <c r="LEH32" s="848"/>
      <c r="LEI32" s="848"/>
      <c r="LEJ32" s="848"/>
      <c r="LEK32" s="848"/>
      <c r="LEL32" s="848"/>
      <c r="LEM32" s="848"/>
      <c r="LEN32" s="848"/>
      <c r="LEO32" s="848"/>
      <c r="LEP32" s="848"/>
      <c r="LEQ32" s="848"/>
      <c r="LER32" s="848"/>
      <c r="LES32" s="848"/>
      <c r="LET32" s="848"/>
      <c r="LEU32" s="848"/>
      <c r="LEV32" s="848"/>
      <c r="LEW32" s="848"/>
      <c r="LEX32" s="848"/>
      <c r="LEY32" s="848"/>
      <c r="LEZ32" s="848"/>
      <c r="LFA32" s="848"/>
      <c r="LFB32" s="848"/>
      <c r="LFC32" s="848"/>
      <c r="LFD32" s="848"/>
      <c r="LFE32" s="848"/>
      <c r="LFF32" s="848"/>
      <c r="LFG32" s="848"/>
      <c r="LFH32" s="848"/>
      <c r="LFI32" s="848"/>
      <c r="LFJ32" s="848"/>
      <c r="LFK32" s="848"/>
      <c r="LFL32" s="848"/>
      <c r="LFM32" s="848"/>
      <c r="LFN32" s="848"/>
      <c r="LFO32" s="848"/>
      <c r="LFP32" s="848"/>
      <c r="LFQ32" s="848"/>
      <c r="LFR32" s="848"/>
      <c r="LFS32" s="848"/>
      <c r="LFT32" s="848"/>
      <c r="LFU32" s="848"/>
      <c r="LFV32" s="848"/>
      <c r="LFW32" s="848"/>
      <c r="LFX32" s="848"/>
      <c r="LFY32" s="848"/>
      <c r="LFZ32" s="848"/>
      <c r="LGA32" s="848"/>
      <c r="LGB32" s="848"/>
      <c r="LGC32" s="848"/>
      <c r="LGD32" s="848"/>
      <c r="LGE32" s="848"/>
      <c r="LGF32" s="848"/>
      <c r="LGG32" s="848"/>
      <c r="LGH32" s="848"/>
      <c r="LGI32" s="848"/>
      <c r="LGJ32" s="848"/>
      <c r="LGK32" s="848"/>
      <c r="LGL32" s="848"/>
      <c r="LGM32" s="848"/>
      <c r="LGN32" s="848"/>
      <c r="LGO32" s="848"/>
      <c r="LGP32" s="848"/>
      <c r="LGQ32" s="848"/>
      <c r="LGR32" s="848"/>
      <c r="LGS32" s="848"/>
      <c r="LGT32" s="848"/>
      <c r="LGU32" s="848"/>
      <c r="LGV32" s="848"/>
      <c r="LGW32" s="848"/>
      <c r="LGX32" s="848"/>
      <c r="LGY32" s="848"/>
      <c r="LGZ32" s="848"/>
      <c r="LHA32" s="848"/>
      <c r="LHB32" s="848"/>
      <c r="LHC32" s="848"/>
      <c r="LHD32" s="848"/>
      <c r="LHE32" s="848"/>
      <c r="LHF32" s="848"/>
      <c r="LHG32" s="848"/>
      <c r="LHH32" s="848"/>
      <c r="LHI32" s="848"/>
      <c r="LHJ32" s="848"/>
      <c r="LHK32" s="848"/>
      <c r="LHL32" s="848"/>
      <c r="LHM32" s="848"/>
      <c r="LHN32" s="848"/>
      <c r="LHO32" s="848"/>
      <c r="LHP32" s="848"/>
      <c r="LHQ32" s="848"/>
      <c r="LHR32" s="848"/>
      <c r="LHS32" s="848"/>
      <c r="LHT32" s="848"/>
      <c r="LHU32" s="848"/>
      <c r="LHV32" s="848"/>
      <c r="LHW32" s="848"/>
      <c r="LHX32" s="848"/>
      <c r="LHY32" s="848"/>
      <c r="LHZ32" s="848"/>
      <c r="LIA32" s="848"/>
      <c r="LIB32" s="848"/>
      <c r="LIC32" s="848"/>
      <c r="LID32" s="848"/>
      <c r="LIE32" s="848"/>
      <c r="LIF32" s="848"/>
      <c r="LIG32" s="848"/>
      <c r="LIH32" s="848"/>
      <c r="LII32" s="848"/>
      <c r="LIJ32" s="848"/>
      <c r="LIK32" s="848"/>
      <c r="LIL32" s="848"/>
      <c r="LIM32" s="848"/>
      <c r="LIN32" s="848"/>
      <c r="LIO32" s="848"/>
      <c r="LIP32" s="848"/>
      <c r="LIQ32" s="848"/>
      <c r="LIR32" s="848"/>
      <c r="LIS32" s="848"/>
      <c r="LIT32" s="848"/>
      <c r="LIU32" s="848"/>
      <c r="LIV32" s="848"/>
      <c r="LIW32" s="848"/>
      <c r="LIX32" s="848"/>
      <c r="LIY32" s="848"/>
      <c r="LIZ32" s="848"/>
      <c r="LJA32" s="848"/>
      <c r="LJB32" s="848"/>
      <c r="LJC32" s="848"/>
      <c r="LJD32" s="848"/>
      <c r="LJE32" s="848"/>
      <c r="LJF32" s="848"/>
      <c r="LJG32" s="848"/>
      <c r="LJH32" s="848"/>
      <c r="LJI32" s="848"/>
      <c r="LJJ32" s="848"/>
      <c r="LJK32" s="848"/>
      <c r="LJL32" s="848"/>
      <c r="LJM32" s="848"/>
      <c r="LJN32" s="848"/>
      <c r="LJO32" s="848"/>
      <c r="LJP32" s="848"/>
      <c r="LJQ32" s="848"/>
      <c r="LJR32" s="848"/>
      <c r="LJS32" s="848"/>
      <c r="LJT32" s="848"/>
      <c r="LJU32" s="848"/>
      <c r="LJV32" s="848"/>
      <c r="LJW32" s="848"/>
      <c r="LJX32" s="848"/>
      <c r="LJY32" s="848"/>
      <c r="LJZ32" s="848"/>
      <c r="LKA32" s="848"/>
      <c r="LKB32" s="848"/>
      <c r="LKC32" s="848"/>
      <c r="LKD32" s="848"/>
      <c r="LKE32" s="848"/>
      <c r="LKF32" s="848"/>
      <c r="LKG32" s="848"/>
      <c r="LKH32" s="848"/>
      <c r="LKI32" s="848"/>
      <c r="LKJ32" s="848"/>
      <c r="LKK32" s="848"/>
      <c r="LKL32" s="848"/>
      <c r="LKM32" s="848"/>
      <c r="LKN32" s="848"/>
      <c r="LKO32" s="848"/>
      <c r="LKP32" s="848"/>
      <c r="LKQ32" s="848"/>
      <c r="LKR32" s="848"/>
      <c r="LKS32" s="848"/>
      <c r="LKT32" s="848"/>
      <c r="LKU32" s="848"/>
      <c r="LKV32" s="848"/>
      <c r="LKW32" s="848"/>
      <c r="LKX32" s="848"/>
      <c r="LKY32" s="848"/>
      <c r="LKZ32" s="848"/>
      <c r="LLA32" s="848"/>
      <c r="LLB32" s="848"/>
      <c r="LLC32" s="848"/>
      <c r="LLD32" s="848"/>
      <c r="LLE32" s="848"/>
      <c r="LLF32" s="848"/>
      <c r="LLG32" s="848"/>
      <c r="LLH32" s="848"/>
      <c r="LLI32" s="848"/>
      <c r="LLJ32" s="848"/>
      <c r="LLK32" s="848"/>
      <c r="LLL32" s="848"/>
      <c r="LLM32" s="848"/>
      <c r="LLN32" s="848"/>
      <c r="LLO32" s="848"/>
      <c r="LLP32" s="848"/>
      <c r="LLQ32" s="848"/>
      <c r="LLR32" s="848"/>
      <c r="LLS32" s="848"/>
      <c r="LLT32" s="848"/>
      <c r="LLU32" s="848"/>
      <c r="LLV32" s="848"/>
      <c r="LLW32" s="848"/>
      <c r="LLX32" s="848"/>
      <c r="LLY32" s="848"/>
      <c r="LLZ32" s="848"/>
      <c r="LMA32" s="848"/>
      <c r="LMB32" s="848"/>
      <c r="LMC32" s="848"/>
      <c r="LMD32" s="848"/>
      <c r="LME32" s="848"/>
      <c r="LMF32" s="848"/>
      <c r="LMG32" s="848"/>
      <c r="LMH32" s="848"/>
      <c r="LMI32" s="848"/>
      <c r="LMJ32" s="848"/>
      <c r="LMK32" s="848"/>
      <c r="LML32" s="848"/>
      <c r="LMM32" s="848"/>
      <c r="LMN32" s="848"/>
      <c r="LMO32" s="848"/>
      <c r="LMP32" s="848"/>
      <c r="LMQ32" s="848"/>
      <c r="LMR32" s="848"/>
      <c r="LMS32" s="848"/>
      <c r="LMT32" s="848"/>
      <c r="LMU32" s="848"/>
      <c r="LMV32" s="848"/>
      <c r="LMW32" s="848"/>
      <c r="LMX32" s="848"/>
      <c r="LMY32" s="848"/>
      <c r="LMZ32" s="848"/>
      <c r="LNA32" s="848"/>
      <c r="LNB32" s="848"/>
      <c r="LNC32" s="848"/>
      <c r="LND32" s="848"/>
      <c r="LNE32" s="848"/>
      <c r="LNF32" s="848"/>
      <c r="LNG32" s="848"/>
      <c r="LNH32" s="848"/>
      <c r="LNI32" s="848"/>
      <c r="LNJ32" s="848"/>
      <c r="LNK32" s="848"/>
      <c r="LNL32" s="848"/>
      <c r="LNM32" s="848"/>
      <c r="LNN32" s="848"/>
      <c r="LNO32" s="848"/>
      <c r="LNP32" s="848"/>
      <c r="LNQ32" s="848"/>
      <c r="LNR32" s="848"/>
      <c r="LNS32" s="848"/>
      <c r="LNT32" s="848"/>
      <c r="LNU32" s="848"/>
      <c r="LNV32" s="848"/>
      <c r="LNW32" s="848"/>
      <c r="LNX32" s="848"/>
      <c r="LNY32" s="848"/>
      <c r="LNZ32" s="848"/>
      <c r="LOA32" s="848"/>
      <c r="LOB32" s="848"/>
      <c r="LOC32" s="848"/>
      <c r="LOD32" s="848"/>
      <c r="LOE32" s="848"/>
      <c r="LOF32" s="848"/>
      <c r="LOG32" s="848"/>
      <c r="LOH32" s="848"/>
      <c r="LOI32" s="848"/>
      <c r="LOJ32" s="848"/>
      <c r="LOK32" s="848"/>
      <c r="LOL32" s="848"/>
      <c r="LOM32" s="848"/>
      <c r="LON32" s="848"/>
      <c r="LOO32" s="848"/>
      <c r="LOP32" s="848"/>
      <c r="LOQ32" s="848"/>
      <c r="LOR32" s="848"/>
      <c r="LOS32" s="848"/>
      <c r="LOT32" s="848"/>
      <c r="LOU32" s="848"/>
      <c r="LOV32" s="848"/>
      <c r="LOW32" s="848"/>
      <c r="LOX32" s="848"/>
      <c r="LOY32" s="848"/>
      <c r="LOZ32" s="848"/>
      <c r="LPA32" s="848"/>
      <c r="LPB32" s="848"/>
      <c r="LPC32" s="848"/>
      <c r="LPD32" s="848"/>
      <c r="LPE32" s="848"/>
      <c r="LPF32" s="848"/>
      <c r="LPG32" s="848"/>
      <c r="LPH32" s="848"/>
      <c r="LPI32" s="848"/>
      <c r="LPJ32" s="848"/>
      <c r="LPK32" s="848"/>
      <c r="LPL32" s="848"/>
      <c r="LPM32" s="848"/>
      <c r="LPN32" s="848"/>
      <c r="LPO32" s="848"/>
      <c r="LPP32" s="848"/>
      <c r="LPQ32" s="848"/>
      <c r="LPR32" s="848"/>
      <c r="LPS32" s="848"/>
      <c r="LPT32" s="848"/>
      <c r="LPU32" s="848"/>
      <c r="LPV32" s="848"/>
      <c r="LPW32" s="848"/>
      <c r="LPX32" s="848"/>
      <c r="LPY32" s="848"/>
      <c r="LPZ32" s="848"/>
      <c r="LQA32" s="848"/>
      <c r="LQB32" s="848"/>
      <c r="LQC32" s="848"/>
      <c r="LQD32" s="848"/>
      <c r="LQE32" s="848"/>
      <c r="LQF32" s="848"/>
      <c r="LQG32" s="848"/>
      <c r="LQH32" s="848"/>
      <c r="LQI32" s="848"/>
      <c r="LQJ32" s="848"/>
      <c r="LQK32" s="848"/>
      <c r="LQL32" s="848"/>
      <c r="LQM32" s="848"/>
      <c r="LQN32" s="848"/>
      <c r="LQO32" s="848"/>
      <c r="LQP32" s="848"/>
      <c r="LQQ32" s="848"/>
      <c r="LQR32" s="848"/>
      <c r="LQS32" s="848"/>
      <c r="LQT32" s="848"/>
      <c r="LQU32" s="848"/>
      <c r="LQV32" s="848"/>
      <c r="LQW32" s="848"/>
      <c r="LQX32" s="848"/>
      <c r="LQY32" s="848"/>
      <c r="LQZ32" s="848"/>
      <c r="LRA32" s="848"/>
      <c r="LRB32" s="848"/>
      <c r="LRC32" s="848"/>
      <c r="LRD32" s="848"/>
      <c r="LRE32" s="848"/>
      <c r="LRF32" s="848"/>
      <c r="LRG32" s="848"/>
      <c r="LRH32" s="848"/>
      <c r="LRI32" s="848"/>
      <c r="LRJ32" s="848"/>
      <c r="LRK32" s="848"/>
      <c r="LRL32" s="848"/>
      <c r="LRM32" s="848"/>
      <c r="LRN32" s="848"/>
      <c r="LRO32" s="848"/>
      <c r="LRP32" s="848"/>
      <c r="LRQ32" s="848"/>
      <c r="LRR32" s="848"/>
      <c r="LRS32" s="848"/>
      <c r="LRT32" s="848"/>
      <c r="LRU32" s="848"/>
      <c r="LRV32" s="848"/>
      <c r="LRW32" s="848"/>
      <c r="LRX32" s="848"/>
      <c r="LRY32" s="848"/>
      <c r="LRZ32" s="848"/>
      <c r="LSA32" s="848"/>
      <c r="LSB32" s="848"/>
      <c r="LSC32" s="848"/>
      <c r="LSD32" s="848"/>
      <c r="LSE32" s="848"/>
      <c r="LSF32" s="848"/>
      <c r="LSG32" s="848"/>
      <c r="LSH32" s="848"/>
      <c r="LSI32" s="848"/>
      <c r="LSJ32" s="848"/>
      <c r="LSK32" s="848"/>
      <c r="LSL32" s="848"/>
      <c r="LSM32" s="848"/>
      <c r="LSN32" s="848"/>
      <c r="LSO32" s="848"/>
      <c r="LSP32" s="848"/>
      <c r="LSQ32" s="848"/>
      <c r="LSR32" s="848"/>
      <c r="LSS32" s="848"/>
      <c r="LST32" s="848"/>
      <c r="LSU32" s="848"/>
      <c r="LSV32" s="848"/>
      <c r="LSW32" s="848"/>
      <c r="LSX32" s="848"/>
      <c r="LSY32" s="848"/>
      <c r="LSZ32" s="848"/>
      <c r="LTA32" s="848"/>
      <c r="LTB32" s="848"/>
      <c r="LTC32" s="848"/>
      <c r="LTD32" s="848"/>
      <c r="LTE32" s="848"/>
      <c r="LTF32" s="848"/>
      <c r="LTG32" s="848"/>
      <c r="LTH32" s="848"/>
      <c r="LTI32" s="848"/>
      <c r="LTJ32" s="848"/>
      <c r="LTK32" s="848"/>
      <c r="LTL32" s="848"/>
      <c r="LTM32" s="848"/>
      <c r="LTN32" s="848"/>
      <c r="LTO32" s="848"/>
      <c r="LTP32" s="848"/>
      <c r="LTQ32" s="848"/>
      <c r="LTR32" s="848"/>
      <c r="LTS32" s="848"/>
      <c r="LTT32" s="848"/>
      <c r="LTU32" s="848"/>
      <c r="LTV32" s="848"/>
      <c r="LTW32" s="848"/>
      <c r="LTX32" s="848"/>
      <c r="LTY32" s="848"/>
      <c r="LTZ32" s="848"/>
      <c r="LUA32" s="848"/>
      <c r="LUB32" s="848"/>
      <c r="LUC32" s="848"/>
      <c r="LUD32" s="848"/>
      <c r="LUE32" s="848"/>
      <c r="LUF32" s="848"/>
      <c r="LUG32" s="848"/>
      <c r="LUH32" s="848"/>
      <c r="LUI32" s="848"/>
      <c r="LUJ32" s="848"/>
      <c r="LUK32" s="848"/>
      <c r="LUL32" s="848"/>
      <c r="LUM32" s="848"/>
      <c r="LUN32" s="848"/>
      <c r="LUO32" s="848"/>
      <c r="LUP32" s="848"/>
      <c r="LUQ32" s="848"/>
      <c r="LUR32" s="848"/>
      <c r="LUS32" s="848"/>
      <c r="LUT32" s="848"/>
      <c r="LUU32" s="848"/>
      <c r="LUV32" s="848"/>
      <c r="LUW32" s="848"/>
      <c r="LUX32" s="848"/>
      <c r="LUY32" s="848"/>
      <c r="LUZ32" s="848"/>
      <c r="LVA32" s="848"/>
      <c r="LVB32" s="848"/>
      <c r="LVC32" s="848"/>
      <c r="LVD32" s="848"/>
      <c r="LVE32" s="848"/>
      <c r="LVF32" s="848"/>
      <c r="LVG32" s="848"/>
      <c r="LVH32" s="848"/>
      <c r="LVI32" s="848"/>
      <c r="LVJ32" s="848"/>
      <c r="LVK32" s="848"/>
      <c r="LVL32" s="848"/>
      <c r="LVM32" s="848"/>
      <c r="LVN32" s="848"/>
      <c r="LVO32" s="848"/>
      <c r="LVP32" s="848"/>
      <c r="LVQ32" s="848"/>
      <c r="LVR32" s="848"/>
      <c r="LVS32" s="848"/>
      <c r="LVT32" s="848"/>
      <c r="LVU32" s="848"/>
      <c r="LVV32" s="848"/>
      <c r="LVW32" s="848"/>
      <c r="LVX32" s="848"/>
      <c r="LVY32" s="848"/>
      <c r="LVZ32" s="848"/>
      <c r="LWA32" s="848"/>
      <c r="LWB32" s="848"/>
      <c r="LWC32" s="848"/>
      <c r="LWD32" s="848"/>
      <c r="LWE32" s="848"/>
      <c r="LWF32" s="848"/>
      <c r="LWG32" s="848"/>
      <c r="LWH32" s="848"/>
      <c r="LWI32" s="848"/>
      <c r="LWJ32" s="848"/>
      <c r="LWK32" s="848"/>
      <c r="LWL32" s="848"/>
      <c r="LWM32" s="848"/>
      <c r="LWN32" s="848"/>
      <c r="LWO32" s="848"/>
      <c r="LWP32" s="848"/>
      <c r="LWQ32" s="848"/>
      <c r="LWR32" s="848"/>
      <c r="LWS32" s="848"/>
      <c r="LWT32" s="848"/>
      <c r="LWU32" s="848"/>
      <c r="LWV32" s="848"/>
      <c r="LWW32" s="848"/>
      <c r="LWX32" s="848"/>
      <c r="LWY32" s="848"/>
      <c r="LWZ32" s="848"/>
      <c r="LXA32" s="848"/>
      <c r="LXB32" s="848"/>
      <c r="LXC32" s="848"/>
      <c r="LXD32" s="848"/>
      <c r="LXE32" s="848"/>
      <c r="LXF32" s="848"/>
      <c r="LXG32" s="848"/>
      <c r="LXH32" s="848"/>
      <c r="LXI32" s="848"/>
      <c r="LXJ32" s="848"/>
      <c r="LXK32" s="848"/>
      <c r="LXL32" s="848"/>
      <c r="LXM32" s="848"/>
      <c r="LXN32" s="848"/>
      <c r="LXO32" s="848"/>
      <c r="LXP32" s="848"/>
      <c r="LXQ32" s="848"/>
      <c r="LXR32" s="848"/>
      <c r="LXS32" s="848"/>
      <c r="LXT32" s="848"/>
      <c r="LXU32" s="848"/>
      <c r="LXV32" s="848"/>
      <c r="LXW32" s="848"/>
      <c r="LXX32" s="848"/>
      <c r="LXY32" s="848"/>
      <c r="LXZ32" s="848"/>
      <c r="LYA32" s="848"/>
      <c r="LYB32" s="848"/>
      <c r="LYC32" s="848"/>
      <c r="LYD32" s="848"/>
      <c r="LYE32" s="848"/>
      <c r="LYF32" s="848"/>
      <c r="LYG32" s="848"/>
      <c r="LYH32" s="848"/>
      <c r="LYI32" s="848"/>
      <c r="LYJ32" s="848"/>
      <c r="LYK32" s="848"/>
      <c r="LYL32" s="848"/>
      <c r="LYM32" s="848"/>
      <c r="LYN32" s="848"/>
      <c r="LYO32" s="848"/>
      <c r="LYP32" s="848"/>
      <c r="LYQ32" s="848"/>
      <c r="LYR32" s="848"/>
      <c r="LYS32" s="848"/>
      <c r="LYT32" s="848"/>
      <c r="LYU32" s="848"/>
      <c r="LYV32" s="848"/>
      <c r="LYW32" s="848"/>
      <c r="LYX32" s="848"/>
      <c r="LYY32" s="848"/>
      <c r="LYZ32" s="848"/>
      <c r="LZA32" s="848"/>
      <c r="LZB32" s="848"/>
      <c r="LZC32" s="848"/>
      <c r="LZD32" s="848"/>
      <c r="LZE32" s="848"/>
      <c r="LZF32" s="848"/>
      <c r="LZG32" s="848"/>
      <c r="LZH32" s="848"/>
      <c r="LZI32" s="848"/>
      <c r="LZJ32" s="848"/>
      <c r="LZK32" s="848"/>
      <c r="LZL32" s="848"/>
      <c r="LZM32" s="848"/>
      <c r="LZN32" s="848"/>
      <c r="LZO32" s="848"/>
      <c r="LZP32" s="848"/>
      <c r="LZQ32" s="848"/>
      <c r="LZR32" s="848"/>
      <c r="LZS32" s="848"/>
      <c r="LZT32" s="848"/>
      <c r="LZU32" s="848"/>
      <c r="LZV32" s="848"/>
      <c r="LZW32" s="848"/>
      <c r="LZX32" s="848"/>
      <c r="LZY32" s="848"/>
      <c r="LZZ32" s="848"/>
      <c r="MAA32" s="848"/>
      <c r="MAB32" s="848"/>
      <c r="MAC32" s="848"/>
      <c r="MAD32" s="848"/>
      <c r="MAE32" s="848"/>
      <c r="MAF32" s="848"/>
      <c r="MAG32" s="848"/>
      <c r="MAH32" s="848"/>
      <c r="MAI32" s="848"/>
      <c r="MAJ32" s="848"/>
      <c r="MAK32" s="848"/>
      <c r="MAL32" s="848"/>
      <c r="MAM32" s="848"/>
      <c r="MAN32" s="848"/>
      <c r="MAO32" s="848"/>
      <c r="MAP32" s="848"/>
      <c r="MAQ32" s="848"/>
      <c r="MAR32" s="848"/>
      <c r="MAS32" s="848"/>
      <c r="MAT32" s="848"/>
      <c r="MAU32" s="848"/>
      <c r="MAV32" s="848"/>
      <c r="MAW32" s="848"/>
      <c r="MAX32" s="848"/>
      <c r="MAY32" s="848"/>
      <c r="MAZ32" s="848"/>
      <c r="MBA32" s="848"/>
      <c r="MBB32" s="848"/>
      <c r="MBC32" s="848"/>
      <c r="MBD32" s="848"/>
      <c r="MBE32" s="848"/>
      <c r="MBF32" s="848"/>
      <c r="MBG32" s="848"/>
      <c r="MBH32" s="848"/>
      <c r="MBI32" s="848"/>
      <c r="MBJ32" s="848"/>
      <c r="MBK32" s="848"/>
      <c r="MBL32" s="848"/>
      <c r="MBM32" s="848"/>
      <c r="MBN32" s="848"/>
      <c r="MBO32" s="848"/>
      <c r="MBP32" s="848"/>
      <c r="MBQ32" s="848"/>
      <c r="MBR32" s="848"/>
      <c r="MBS32" s="848"/>
      <c r="MBT32" s="848"/>
      <c r="MBU32" s="848"/>
      <c r="MBV32" s="848"/>
      <c r="MBW32" s="848"/>
      <c r="MBX32" s="848"/>
      <c r="MBY32" s="848"/>
      <c r="MBZ32" s="848"/>
      <c r="MCA32" s="848"/>
      <c r="MCB32" s="848"/>
      <c r="MCC32" s="848"/>
      <c r="MCD32" s="848"/>
      <c r="MCE32" s="848"/>
      <c r="MCF32" s="848"/>
      <c r="MCG32" s="848"/>
      <c r="MCH32" s="848"/>
      <c r="MCI32" s="848"/>
      <c r="MCJ32" s="848"/>
      <c r="MCK32" s="848"/>
      <c r="MCL32" s="848"/>
      <c r="MCM32" s="848"/>
      <c r="MCN32" s="848"/>
      <c r="MCO32" s="848"/>
      <c r="MCP32" s="848"/>
      <c r="MCQ32" s="848"/>
      <c r="MCR32" s="848"/>
      <c r="MCS32" s="848"/>
      <c r="MCT32" s="848"/>
      <c r="MCU32" s="848"/>
      <c r="MCV32" s="848"/>
      <c r="MCW32" s="848"/>
      <c r="MCX32" s="848"/>
      <c r="MCY32" s="848"/>
      <c r="MCZ32" s="848"/>
      <c r="MDA32" s="848"/>
      <c r="MDB32" s="848"/>
      <c r="MDC32" s="848"/>
      <c r="MDD32" s="848"/>
      <c r="MDE32" s="848"/>
      <c r="MDF32" s="848"/>
      <c r="MDG32" s="848"/>
      <c r="MDH32" s="848"/>
      <c r="MDI32" s="848"/>
      <c r="MDJ32" s="848"/>
      <c r="MDK32" s="848"/>
      <c r="MDL32" s="848"/>
      <c r="MDM32" s="848"/>
      <c r="MDN32" s="848"/>
      <c r="MDO32" s="848"/>
      <c r="MDP32" s="848"/>
      <c r="MDQ32" s="848"/>
      <c r="MDR32" s="848"/>
      <c r="MDS32" s="848"/>
      <c r="MDT32" s="848"/>
      <c r="MDU32" s="848"/>
      <c r="MDV32" s="848"/>
      <c r="MDW32" s="848"/>
      <c r="MDX32" s="848"/>
      <c r="MDY32" s="848"/>
      <c r="MDZ32" s="848"/>
      <c r="MEA32" s="848"/>
      <c r="MEB32" s="848"/>
      <c r="MEC32" s="848"/>
      <c r="MED32" s="848"/>
      <c r="MEE32" s="848"/>
      <c r="MEF32" s="848"/>
      <c r="MEG32" s="848"/>
      <c r="MEH32" s="848"/>
      <c r="MEI32" s="848"/>
      <c r="MEJ32" s="848"/>
      <c r="MEK32" s="848"/>
      <c r="MEL32" s="848"/>
      <c r="MEM32" s="848"/>
      <c r="MEN32" s="848"/>
      <c r="MEO32" s="848"/>
      <c r="MEP32" s="848"/>
      <c r="MEQ32" s="848"/>
      <c r="MER32" s="848"/>
      <c r="MES32" s="848"/>
      <c r="MET32" s="848"/>
      <c r="MEU32" s="848"/>
      <c r="MEV32" s="848"/>
      <c r="MEW32" s="848"/>
      <c r="MEX32" s="848"/>
      <c r="MEY32" s="848"/>
      <c r="MEZ32" s="848"/>
      <c r="MFA32" s="848"/>
      <c r="MFB32" s="848"/>
      <c r="MFC32" s="848"/>
      <c r="MFD32" s="848"/>
      <c r="MFE32" s="848"/>
      <c r="MFF32" s="848"/>
      <c r="MFG32" s="848"/>
      <c r="MFH32" s="848"/>
      <c r="MFI32" s="848"/>
      <c r="MFJ32" s="848"/>
      <c r="MFK32" s="848"/>
      <c r="MFL32" s="848"/>
      <c r="MFM32" s="848"/>
      <c r="MFN32" s="848"/>
      <c r="MFO32" s="848"/>
      <c r="MFP32" s="848"/>
      <c r="MFQ32" s="848"/>
      <c r="MFR32" s="848"/>
      <c r="MFS32" s="848"/>
      <c r="MFT32" s="848"/>
      <c r="MFU32" s="848"/>
      <c r="MFV32" s="848"/>
      <c r="MFW32" s="848"/>
      <c r="MFX32" s="848"/>
      <c r="MFY32" s="848"/>
      <c r="MFZ32" s="848"/>
      <c r="MGA32" s="848"/>
      <c r="MGB32" s="848"/>
      <c r="MGC32" s="848"/>
      <c r="MGD32" s="848"/>
      <c r="MGE32" s="848"/>
      <c r="MGF32" s="848"/>
      <c r="MGG32" s="848"/>
      <c r="MGH32" s="848"/>
      <c r="MGI32" s="848"/>
      <c r="MGJ32" s="848"/>
      <c r="MGK32" s="848"/>
      <c r="MGL32" s="848"/>
      <c r="MGM32" s="848"/>
      <c r="MGN32" s="848"/>
      <c r="MGO32" s="848"/>
      <c r="MGP32" s="848"/>
      <c r="MGQ32" s="848"/>
      <c r="MGR32" s="848"/>
      <c r="MGS32" s="848"/>
      <c r="MGT32" s="848"/>
      <c r="MGU32" s="848"/>
      <c r="MGV32" s="848"/>
      <c r="MGW32" s="848"/>
      <c r="MGX32" s="848"/>
      <c r="MGY32" s="848"/>
      <c r="MGZ32" s="848"/>
      <c r="MHA32" s="848"/>
      <c r="MHB32" s="848"/>
      <c r="MHC32" s="848"/>
      <c r="MHD32" s="848"/>
      <c r="MHE32" s="848"/>
      <c r="MHF32" s="848"/>
      <c r="MHG32" s="848"/>
      <c r="MHH32" s="848"/>
      <c r="MHI32" s="848"/>
      <c r="MHJ32" s="848"/>
      <c r="MHK32" s="848"/>
      <c r="MHL32" s="848"/>
      <c r="MHM32" s="848"/>
      <c r="MHN32" s="848"/>
      <c r="MHO32" s="848"/>
      <c r="MHP32" s="848"/>
      <c r="MHQ32" s="848"/>
      <c r="MHR32" s="848"/>
      <c r="MHS32" s="848"/>
      <c r="MHT32" s="848"/>
      <c r="MHU32" s="848"/>
      <c r="MHV32" s="848"/>
      <c r="MHW32" s="848"/>
      <c r="MHX32" s="848"/>
      <c r="MHY32" s="848"/>
      <c r="MHZ32" s="848"/>
      <c r="MIA32" s="848"/>
      <c r="MIB32" s="848"/>
      <c r="MIC32" s="848"/>
      <c r="MID32" s="848"/>
      <c r="MIE32" s="848"/>
      <c r="MIF32" s="848"/>
      <c r="MIG32" s="848"/>
      <c r="MIH32" s="848"/>
      <c r="MII32" s="848"/>
      <c r="MIJ32" s="848"/>
      <c r="MIK32" s="848"/>
      <c r="MIL32" s="848"/>
      <c r="MIM32" s="848"/>
      <c r="MIN32" s="848"/>
      <c r="MIO32" s="848"/>
      <c r="MIP32" s="848"/>
      <c r="MIQ32" s="848"/>
      <c r="MIR32" s="848"/>
      <c r="MIS32" s="848"/>
      <c r="MIT32" s="848"/>
      <c r="MIU32" s="848"/>
      <c r="MIV32" s="848"/>
      <c r="MIW32" s="848"/>
      <c r="MIX32" s="848"/>
      <c r="MIY32" s="848"/>
      <c r="MIZ32" s="848"/>
      <c r="MJA32" s="848"/>
      <c r="MJB32" s="848"/>
      <c r="MJC32" s="848"/>
      <c r="MJD32" s="848"/>
      <c r="MJE32" s="848"/>
      <c r="MJF32" s="848"/>
      <c r="MJG32" s="848"/>
      <c r="MJH32" s="848"/>
      <c r="MJI32" s="848"/>
      <c r="MJJ32" s="848"/>
      <c r="MJK32" s="848"/>
      <c r="MJL32" s="848"/>
      <c r="MJM32" s="848"/>
      <c r="MJN32" s="848"/>
      <c r="MJO32" s="848"/>
      <c r="MJP32" s="848"/>
      <c r="MJQ32" s="848"/>
      <c r="MJR32" s="848"/>
      <c r="MJS32" s="848"/>
      <c r="MJT32" s="848"/>
      <c r="MJU32" s="848"/>
      <c r="MJV32" s="848"/>
      <c r="MJW32" s="848"/>
      <c r="MJX32" s="848"/>
      <c r="MJY32" s="848"/>
      <c r="MJZ32" s="848"/>
      <c r="MKA32" s="848"/>
      <c r="MKB32" s="848"/>
      <c r="MKC32" s="848"/>
      <c r="MKD32" s="848"/>
      <c r="MKE32" s="848"/>
      <c r="MKF32" s="848"/>
      <c r="MKG32" s="848"/>
      <c r="MKH32" s="848"/>
      <c r="MKI32" s="848"/>
      <c r="MKJ32" s="848"/>
      <c r="MKK32" s="848"/>
      <c r="MKL32" s="848"/>
      <c r="MKM32" s="848"/>
      <c r="MKN32" s="848"/>
      <c r="MKO32" s="848"/>
      <c r="MKP32" s="848"/>
      <c r="MKQ32" s="848"/>
      <c r="MKR32" s="848"/>
      <c r="MKS32" s="848"/>
      <c r="MKT32" s="848"/>
      <c r="MKU32" s="848"/>
      <c r="MKV32" s="848"/>
      <c r="MKW32" s="848"/>
      <c r="MKX32" s="848"/>
      <c r="MKY32" s="848"/>
      <c r="MKZ32" s="848"/>
      <c r="MLA32" s="848"/>
      <c r="MLB32" s="848"/>
      <c r="MLC32" s="848"/>
      <c r="MLD32" s="848"/>
      <c r="MLE32" s="848"/>
      <c r="MLF32" s="848"/>
      <c r="MLG32" s="848"/>
      <c r="MLH32" s="848"/>
      <c r="MLI32" s="848"/>
      <c r="MLJ32" s="848"/>
      <c r="MLK32" s="848"/>
      <c r="MLL32" s="848"/>
      <c r="MLM32" s="848"/>
      <c r="MLN32" s="848"/>
      <c r="MLO32" s="848"/>
      <c r="MLP32" s="848"/>
      <c r="MLQ32" s="848"/>
      <c r="MLR32" s="848"/>
      <c r="MLS32" s="848"/>
      <c r="MLT32" s="848"/>
      <c r="MLU32" s="848"/>
      <c r="MLV32" s="848"/>
      <c r="MLW32" s="848"/>
      <c r="MLX32" s="848"/>
      <c r="MLY32" s="848"/>
      <c r="MLZ32" s="848"/>
      <c r="MMA32" s="848"/>
      <c r="MMB32" s="848"/>
      <c r="MMC32" s="848"/>
      <c r="MMD32" s="848"/>
      <c r="MME32" s="848"/>
      <c r="MMF32" s="848"/>
      <c r="MMG32" s="848"/>
      <c r="MMH32" s="848"/>
      <c r="MMI32" s="848"/>
      <c r="MMJ32" s="848"/>
      <c r="MMK32" s="848"/>
      <c r="MML32" s="848"/>
      <c r="MMM32" s="848"/>
      <c r="MMN32" s="848"/>
      <c r="MMO32" s="848"/>
      <c r="MMP32" s="848"/>
      <c r="MMQ32" s="848"/>
      <c r="MMR32" s="848"/>
      <c r="MMS32" s="848"/>
      <c r="MMT32" s="848"/>
      <c r="MMU32" s="848"/>
      <c r="MMV32" s="848"/>
      <c r="MMW32" s="848"/>
      <c r="MMX32" s="848"/>
      <c r="MMY32" s="848"/>
      <c r="MMZ32" s="848"/>
      <c r="MNA32" s="848"/>
      <c r="MNB32" s="848"/>
      <c r="MNC32" s="848"/>
      <c r="MND32" s="848"/>
      <c r="MNE32" s="848"/>
      <c r="MNF32" s="848"/>
      <c r="MNG32" s="848"/>
      <c r="MNH32" s="848"/>
      <c r="MNI32" s="848"/>
      <c r="MNJ32" s="848"/>
      <c r="MNK32" s="848"/>
      <c r="MNL32" s="848"/>
      <c r="MNM32" s="848"/>
      <c r="MNN32" s="848"/>
      <c r="MNO32" s="848"/>
      <c r="MNP32" s="848"/>
      <c r="MNQ32" s="848"/>
      <c r="MNR32" s="848"/>
      <c r="MNS32" s="848"/>
      <c r="MNT32" s="848"/>
      <c r="MNU32" s="848"/>
      <c r="MNV32" s="848"/>
      <c r="MNW32" s="848"/>
      <c r="MNX32" s="848"/>
      <c r="MNY32" s="848"/>
      <c r="MNZ32" s="848"/>
      <c r="MOA32" s="848"/>
      <c r="MOB32" s="848"/>
      <c r="MOC32" s="848"/>
      <c r="MOD32" s="848"/>
      <c r="MOE32" s="848"/>
      <c r="MOF32" s="848"/>
      <c r="MOG32" s="848"/>
      <c r="MOH32" s="848"/>
      <c r="MOI32" s="848"/>
      <c r="MOJ32" s="848"/>
      <c r="MOK32" s="848"/>
      <c r="MOL32" s="848"/>
      <c r="MOM32" s="848"/>
      <c r="MON32" s="848"/>
      <c r="MOO32" s="848"/>
      <c r="MOP32" s="848"/>
      <c r="MOQ32" s="848"/>
      <c r="MOR32" s="848"/>
      <c r="MOS32" s="848"/>
      <c r="MOT32" s="848"/>
      <c r="MOU32" s="848"/>
      <c r="MOV32" s="848"/>
      <c r="MOW32" s="848"/>
      <c r="MOX32" s="848"/>
      <c r="MOY32" s="848"/>
      <c r="MOZ32" s="848"/>
      <c r="MPA32" s="848"/>
      <c r="MPB32" s="848"/>
      <c r="MPC32" s="848"/>
      <c r="MPD32" s="848"/>
      <c r="MPE32" s="848"/>
      <c r="MPF32" s="848"/>
      <c r="MPG32" s="848"/>
      <c r="MPH32" s="848"/>
      <c r="MPI32" s="848"/>
      <c r="MPJ32" s="848"/>
      <c r="MPK32" s="848"/>
      <c r="MPL32" s="848"/>
      <c r="MPM32" s="848"/>
      <c r="MPN32" s="848"/>
      <c r="MPO32" s="848"/>
      <c r="MPP32" s="848"/>
      <c r="MPQ32" s="848"/>
      <c r="MPR32" s="848"/>
      <c r="MPS32" s="848"/>
      <c r="MPT32" s="848"/>
      <c r="MPU32" s="848"/>
      <c r="MPV32" s="848"/>
      <c r="MPW32" s="848"/>
      <c r="MPX32" s="848"/>
      <c r="MPY32" s="848"/>
      <c r="MPZ32" s="848"/>
      <c r="MQA32" s="848"/>
      <c r="MQB32" s="848"/>
      <c r="MQC32" s="848"/>
      <c r="MQD32" s="848"/>
      <c r="MQE32" s="848"/>
      <c r="MQF32" s="848"/>
      <c r="MQG32" s="848"/>
      <c r="MQH32" s="848"/>
      <c r="MQI32" s="848"/>
      <c r="MQJ32" s="848"/>
      <c r="MQK32" s="848"/>
      <c r="MQL32" s="848"/>
      <c r="MQM32" s="848"/>
      <c r="MQN32" s="848"/>
      <c r="MQO32" s="848"/>
      <c r="MQP32" s="848"/>
      <c r="MQQ32" s="848"/>
      <c r="MQR32" s="848"/>
      <c r="MQS32" s="848"/>
      <c r="MQT32" s="848"/>
      <c r="MQU32" s="848"/>
      <c r="MQV32" s="848"/>
      <c r="MQW32" s="848"/>
      <c r="MQX32" s="848"/>
      <c r="MQY32" s="848"/>
      <c r="MQZ32" s="848"/>
      <c r="MRA32" s="848"/>
      <c r="MRB32" s="848"/>
      <c r="MRC32" s="848"/>
      <c r="MRD32" s="848"/>
      <c r="MRE32" s="848"/>
      <c r="MRF32" s="848"/>
      <c r="MRG32" s="848"/>
      <c r="MRH32" s="848"/>
      <c r="MRI32" s="848"/>
      <c r="MRJ32" s="848"/>
      <c r="MRK32" s="848"/>
      <c r="MRL32" s="848"/>
      <c r="MRM32" s="848"/>
      <c r="MRN32" s="848"/>
      <c r="MRO32" s="848"/>
      <c r="MRP32" s="848"/>
      <c r="MRQ32" s="848"/>
      <c r="MRR32" s="848"/>
      <c r="MRS32" s="848"/>
      <c r="MRT32" s="848"/>
      <c r="MRU32" s="848"/>
      <c r="MRV32" s="848"/>
      <c r="MRW32" s="848"/>
      <c r="MRX32" s="848"/>
      <c r="MRY32" s="848"/>
      <c r="MRZ32" s="848"/>
      <c r="MSA32" s="848"/>
      <c r="MSB32" s="848"/>
      <c r="MSC32" s="848"/>
      <c r="MSD32" s="848"/>
      <c r="MSE32" s="848"/>
      <c r="MSF32" s="848"/>
      <c r="MSG32" s="848"/>
      <c r="MSH32" s="848"/>
      <c r="MSI32" s="848"/>
      <c r="MSJ32" s="848"/>
      <c r="MSK32" s="848"/>
      <c r="MSL32" s="848"/>
      <c r="MSM32" s="848"/>
      <c r="MSN32" s="848"/>
      <c r="MSO32" s="848"/>
      <c r="MSP32" s="848"/>
      <c r="MSQ32" s="848"/>
      <c r="MSR32" s="848"/>
      <c r="MSS32" s="848"/>
      <c r="MST32" s="848"/>
      <c r="MSU32" s="848"/>
      <c r="MSV32" s="848"/>
      <c r="MSW32" s="848"/>
      <c r="MSX32" s="848"/>
      <c r="MSY32" s="848"/>
      <c r="MSZ32" s="848"/>
      <c r="MTA32" s="848"/>
      <c r="MTB32" s="848"/>
      <c r="MTC32" s="848"/>
      <c r="MTD32" s="848"/>
      <c r="MTE32" s="848"/>
      <c r="MTF32" s="848"/>
      <c r="MTG32" s="848"/>
      <c r="MTH32" s="848"/>
      <c r="MTI32" s="848"/>
      <c r="MTJ32" s="848"/>
      <c r="MTK32" s="848"/>
      <c r="MTL32" s="848"/>
      <c r="MTM32" s="848"/>
      <c r="MTN32" s="848"/>
      <c r="MTO32" s="848"/>
      <c r="MTP32" s="848"/>
      <c r="MTQ32" s="848"/>
      <c r="MTR32" s="848"/>
      <c r="MTS32" s="848"/>
      <c r="MTT32" s="848"/>
      <c r="MTU32" s="848"/>
      <c r="MTV32" s="848"/>
      <c r="MTW32" s="848"/>
      <c r="MTX32" s="848"/>
      <c r="MTY32" s="848"/>
      <c r="MTZ32" s="848"/>
      <c r="MUA32" s="848"/>
      <c r="MUB32" s="848"/>
      <c r="MUC32" s="848"/>
      <c r="MUD32" s="848"/>
      <c r="MUE32" s="848"/>
      <c r="MUF32" s="848"/>
      <c r="MUG32" s="848"/>
      <c r="MUH32" s="848"/>
      <c r="MUI32" s="848"/>
      <c r="MUJ32" s="848"/>
      <c r="MUK32" s="848"/>
      <c r="MUL32" s="848"/>
      <c r="MUM32" s="848"/>
      <c r="MUN32" s="848"/>
      <c r="MUO32" s="848"/>
      <c r="MUP32" s="848"/>
      <c r="MUQ32" s="848"/>
      <c r="MUR32" s="848"/>
      <c r="MUS32" s="848"/>
      <c r="MUT32" s="848"/>
      <c r="MUU32" s="848"/>
      <c r="MUV32" s="848"/>
      <c r="MUW32" s="848"/>
      <c r="MUX32" s="848"/>
      <c r="MUY32" s="848"/>
      <c r="MUZ32" s="848"/>
      <c r="MVA32" s="848"/>
      <c r="MVB32" s="848"/>
      <c r="MVC32" s="848"/>
      <c r="MVD32" s="848"/>
      <c r="MVE32" s="848"/>
      <c r="MVF32" s="848"/>
      <c r="MVG32" s="848"/>
      <c r="MVH32" s="848"/>
      <c r="MVI32" s="848"/>
      <c r="MVJ32" s="848"/>
      <c r="MVK32" s="848"/>
      <c r="MVL32" s="848"/>
      <c r="MVM32" s="848"/>
      <c r="MVN32" s="848"/>
      <c r="MVO32" s="848"/>
      <c r="MVP32" s="848"/>
      <c r="MVQ32" s="848"/>
      <c r="MVR32" s="848"/>
      <c r="MVS32" s="848"/>
      <c r="MVT32" s="848"/>
      <c r="MVU32" s="848"/>
      <c r="MVV32" s="848"/>
      <c r="MVW32" s="848"/>
      <c r="MVX32" s="848"/>
      <c r="MVY32" s="848"/>
      <c r="MVZ32" s="848"/>
      <c r="MWA32" s="848"/>
      <c r="MWB32" s="848"/>
      <c r="MWC32" s="848"/>
      <c r="MWD32" s="848"/>
      <c r="MWE32" s="848"/>
      <c r="MWF32" s="848"/>
      <c r="MWG32" s="848"/>
      <c r="MWH32" s="848"/>
      <c r="MWI32" s="848"/>
      <c r="MWJ32" s="848"/>
      <c r="MWK32" s="848"/>
      <c r="MWL32" s="848"/>
      <c r="MWM32" s="848"/>
      <c r="MWN32" s="848"/>
      <c r="MWO32" s="848"/>
      <c r="MWP32" s="848"/>
      <c r="MWQ32" s="848"/>
      <c r="MWR32" s="848"/>
      <c r="MWS32" s="848"/>
      <c r="MWT32" s="848"/>
      <c r="MWU32" s="848"/>
      <c r="MWV32" s="848"/>
      <c r="MWW32" s="848"/>
      <c r="MWX32" s="848"/>
      <c r="MWY32" s="848"/>
      <c r="MWZ32" s="848"/>
      <c r="MXA32" s="848"/>
      <c r="MXB32" s="848"/>
      <c r="MXC32" s="848"/>
      <c r="MXD32" s="848"/>
      <c r="MXE32" s="848"/>
      <c r="MXF32" s="848"/>
      <c r="MXG32" s="848"/>
      <c r="MXH32" s="848"/>
      <c r="MXI32" s="848"/>
      <c r="MXJ32" s="848"/>
      <c r="MXK32" s="848"/>
      <c r="MXL32" s="848"/>
      <c r="MXM32" s="848"/>
      <c r="MXN32" s="848"/>
      <c r="MXO32" s="848"/>
      <c r="MXP32" s="848"/>
      <c r="MXQ32" s="848"/>
      <c r="MXR32" s="848"/>
      <c r="MXS32" s="848"/>
      <c r="MXT32" s="848"/>
      <c r="MXU32" s="848"/>
      <c r="MXV32" s="848"/>
      <c r="MXW32" s="848"/>
      <c r="MXX32" s="848"/>
      <c r="MXY32" s="848"/>
      <c r="MXZ32" s="848"/>
      <c r="MYA32" s="848"/>
      <c r="MYB32" s="848"/>
      <c r="MYC32" s="848"/>
      <c r="MYD32" s="848"/>
      <c r="MYE32" s="848"/>
      <c r="MYF32" s="848"/>
      <c r="MYG32" s="848"/>
      <c r="MYH32" s="848"/>
      <c r="MYI32" s="848"/>
      <c r="MYJ32" s="848"/>
      <c r="MYK32" s="848"/>
      <c r="MYL32" s="848"/>
      <c r="MYM32" s="848"/>
      <c r="MYN32" s="848"/>
      <c r="MYO32" s="848"/>
      <c r="MYP32" s="848"/>
      <c r="MYQ32" s="848"/>
      <c r="MYR32" s="848"/>
      <c r="MYS32" s="848"/>
      <c r="MYT32" s="848"/>
      <c r="MYU32" s="848"/>
      <c r="MYV32" s="848"/>
      <c r="MYW32" s="848"/>
      <c r="MYX32" s="848"/>
      <c r="MYY32" s="848"/>
      <c r="MYZ32" s="848"/>
      <c r="MZA32" s="848"/>
      <c r="MZB32" s="848"/>
      <c r="MZC32" s="848"/>
      <c r="MZD32" s="848"/>
      <c r="MZE32" s="848"/>
      <c r="MZF32" s="848"/>
      <c r="MZG32" s="848"/>
      <c r="MZH32" s="848"/>
      <c r="MZI32" s="848"/>
      <c r="MZJ32" s="848"/>
      <c r="MZK32" s="848"/>
      <c r="MZL32" s="848"/>
      <c r="MZM32" s="848"/>
      <c r="MZN32" s="848"/>
      <c r="MZO32" s="848"/>
      <c r="MZP32" s="848"/>
      <c r="MZQ32" s="848"/>
      <c r="MZR32" s="848"/>
      <c r="MZS32" s="848"/>
      <c r="MZT32" s="848"/>
      <c r="MZU32" s="848"/>
      <c r="MZV32" s="848"/>
      <c r="MZW32" s="848"/>
      <c r="MZX32" s="848"/>
      <c r="MZY32" s="848"/>
      <c r="MZZ32" s="848"/>
      <c r="NAA32" s="848"/>
      <c r="NAB32" s="848"/>
      <c r="NAC32" s="848"/>
      <c r="NAD32" s="848"/>
      <c r="NAE32" s="848"/>
      <c r="NAF32" s="848"/>
      <c r="NAG32" s="848"/>
      <c r="NAH32" s="848"/>
      <c r="NAI32" s="848"/>
      <c r="NAJ32" s="848"/>
      <c r="NAK32" s="848"/>
      <c r="NAL32" s="848"/>
      <c r="NAM32" s="848"/>
      <c r="NAN32" s="848"/>
      <c r="NAO32" s="848"/>
      <c r="NAP32" s="848"/>
      <c r="NAQ32" s="848"/>
      <c r="NAR32" s="848"/>
      <c r="NAS32" s="848"/>
      <c r="NAT32" s="848"/>
      <c r="NAU32" s="848"/>
      <c r="NAV32" s="848"/>
      <c r="NAW32" s="848"/>
      <c r="NAX32" s="848"/>
      <c r="NAY32" s="848"/>
      <c r="NAZ32" s="848"/>
      <c r="NBA32" s="848"/>
      <c r="NBB32" s="848"/>
      <c r="NBC32" s="848"/>
      <c r="NBD32" s="848"/>
      <c r="NBE32" s="848"/>
      <c r="NBF32" s="848"/>
      <c r="NBG32" s="848"/>
      <c r="NBH32" s="848"/>
      <c r="NBI32" s="848"/>
      <c r="NBJ32" s="848"/>
      <c r="NBK32" s="848"/>
      <c r="NBL32" s="848"/>
      <c r="NBM32" s="848"/>
      <c r="NBN32" s="848"/>
      <c r="NBO32" s="848"/>
      <c r="NBP32" s="848"/>
      <c r="NBQ32" s="848"/>
      <c r="NBR32" s="848"/>
      <c r="NBS32" s="848"/>
      <c r="NBT32" s="848"/>
      <c r="NBU32" s="848"/>
      <c r="NBV32" s="848"/>
      <c r="NBW32" s="848"/>
      <c r="NBX32" s="848"/>
      <c r="NBY32" s="848"/>
      <c r="NBZ32" s="848"/>
      <c r="NCA32" s="848"/>
      <c r="NCB32" s="848"/>
      <c r="NCC32" s="848"/>
      <c r="NCD32" s="848"/>
      <c r="NCE32" s="848"/>
      <c r="NCF32" s="848"/>
      <c r="NCG32" s="848"/>
      <c r="NCH32" s="848"/>
      <c r="NCI32" s="848"/>
      <c r="NCJ32" s="848"/>
      <c r="NCK32" s="848"/>
      <c r="NCL32" s="848"/>
      <c r="NCM32" s="848"/>
      <c r="NCN32" s="848"/>
      <c r="NCO32" s="848"/>
      <c r="NCP32" s="848"/>
      <c r="NCQ32" s="848"/>
      <c r="NCR32" s="848"/>
      <c r="NCS32" s="848"/>
      <c r="NCT32" s="848"/>
      <c r="NCU32" s="848"/>
      <c r="NCV32" s="848"/>
      <c r="NCW32" s="848"/>
      <c r="NCX32" s="848"/>
      <c r="NCY32" s="848"/>
      <c r="NCZ32" s="848"/>
      <c r="NDA32" s="848"/>
      <c r="NDB32" s="848"/>
      <c r="NDC32" s="848"/>
      <c r="NDD32" s="848"/>
      <c r="NDE32" s="848"/>
      <c r="NDF32" s="848"/>
      <c r="NDG32" s="848"/>
      <c r="NDH32" s="848"/>
      <c r="NDI32" s="848"/>
      <c r="NDJ32" s="848"/>
      <c r="NDK32" s="848"/>
      <c r="NDL32" s="848"/>
      <c r="NDM32" s="848"/>
      <c r="NDN32" s="848"/>
      <c r="NDO32" s="848"/>
      <c r="NDP32" s="848"/>
      <c r="NDQ32" s="848"/>
      <c r="NDR32" s="848"/>
      <c r="NDS32" s="848"/>
      <c r="NDT32" s="848"/>
      <c r="NDU32" s="848"/>
      <c r="NDV32" s="848"/>
      <c r="NDW32" s="848"/>
      <c r="NDX32" s="848"/>
      <c r="NDY32" s="848"/>
      <c r="NDZ32" s="848"/>
      <c r="NEA32" s="848"/>
      <c r="NEB32" s="848"/>
      <c r="NEC32" s="848"/>
      <c r="NED32" s="848"/>
      <c r="NEE32" s="848"/>
      <c r="NEF32" s="848"/>
      <c r="NEG32" s="848"/>
      <c r="NEH32" s="848"/>
      <c r="NEI32" s="848"/>
      <c r="NEJ32" s="848"/>
      <c r="NEK32" s="848"/>
      <c r="NEL32" s="848"/>
      <c r="NEM32" s="848"/>
      <c r="NEN32" s="848"/>
      <c r="NEO32" s="848"/>
      <c r="NEP32" s="848"/>
      <c r="NEQ32" s="848"/>
      <c r="NER32" s="848"/>
      <c r="NES32" s="848"/>
      <c r="NET32" s="848"/>
      <c r="NEU32" s="848"/>
      <c r="NEV32" s="848"/>
      <c r="NEW32" s="848"/>
      <c r="NEX32" s="848"/>
      <c r="NEY32" s="848"/>
      <c r="NEZ32" s="848"/>
      <c r="NFA32" s="848"/>
      <c r="NFB32" s="848"/>
      <c r="NFC32" s="848"/>
      <c r="NFD32" s="848"/>
      <c r="NFE32" s="848"/>
      <c r="NFF32" s="848"/>
      <c r="NFG32" s="848"/>
      <c r="NFH32" s="848"/>
      <c r="NFI32" s="848"/>
      <c r="NFJ32" s="848"/>
      <c r="NFK32" s="848"/>
      <c r="NFL32" s="848"/>
      <c r="NFM32" s="848"/>
      <c r="NFN32" s="848"/>
      <c r="NFO32" s="848"/>
      <c r="NFP32" s="848"/>
      <c r="NFQ32" s="848"/>
      <c r="NFR32" s="848"/>
      <c r="NFS32" s="848"/>
      <c r="NFT32" s="848"/>
      <c r="NFU32" s="848"/>
      <c r="NFV32" s="848"/>
      <c r="NFW32" s="848"/>
      <c r="NFX32" s="848"/>
      <c r="NFY32" s="848"/>
      <c r="NFZ32" s="848"/>
      <c r="NGA32" s="848"/>
      <c r="NGB32" s="848"/>
      <c r="NGC32" s="848"/>
      <c r="NGD32" s="848"/>
      <c r="NGE32" s="848"/>
      <c r="NGF32" s="848"/>
      <c r="NGG32" s="848"/>
      <c r="NGH32" s="848"/>
      <c r="NGI32" s="848"/>
      <c r="NGJ32" s="848"/>
      <c r="NGK32" s="848"/>
      <c r="NGL32" s="848"/>
      <c r="NGM32" s="848"/>
      <c r="NGN32" s="848"/>
      <c r="NGO32" s="848"/>
      <c r="NGP32" s="848"/>
      <c r="NGQ32" s="848"/>
      <c r="NGR32" s="848"/>
      <c r="NGS32" s="848"/>
      <c r="NGT32" s="848"/>
      <c r="NGU32" s="848"/>
      <c r="NGV32" s="848"/>
      <c r="NGW32" s="848"/>
      <c r="NGX32" s="848"/>
      <c r="NGY32" s="848"/>
      <c r="NGZ32" s="848"/>
      <c r="NHA32" s="848"/>
      <c r="NHB32" s="848"/>
      <c r="NHC32" s="848"/>
      <c r="NHD32" s="848"/>
      <c r="NHE32" s="848"/>
      <c r="NHF32" s="848"/>
      <c r="NHG32" s="848"/>
      <c r="NHH32" s="848"/>
      <c r="NHI32" s="848"/>
      <c r="NHJ32" s="848"/>
      <c r="NHK32" s="848"/>
      <c r="NHL32" s="848"/>
      <c r="NHM32" s="848"/>
      <c r="NHN32" s="848"/>
      <c r="NHO32" s="848"/>
      <c r="NHP32" s="848"/>
      <c r="NHQ32" s="848"/>
      <c r="NHR32" s="848"/>
      <c r="NHS32" s="848"/>
      <c r="NHT32" s="848"/>
      <c r="NHU32" s="848"/>
      <c r="NHV32" s="848"/>
      <c r="NHW32" s="848"/>
      <c r="NHX32" s="848"/>
      <c r="NHY32" s="848"/>
      <c r="NHZ32" s="848"/>
      <c r="NIA32" s="848"/>
      <c r="NIB32" s="848"/>
      <c r="NIC32" s="848"/>
      <c r="NID32" s="848"/>
      <c r="NIE32" s="848"/>
      <c r="NIF32" s="848"/>
      <c r="NIG32" s="848"/>
      <c r="NIH32" s="848"/>
      <c r="NII32" s="848"/>
      <c r="NIJ32" s="848"/>
      <c r="NIK32" s="848"/>
      <c r="NIL32" s="848"/>
      <c r="NIM32" s="848"/>
      <c r="NIN32" s="848"/>
      <c r="NIO32" s="848"/>
      <c r="NIP32" s="848"/>
      <c r="NIQ32" s="848"/>
      <c r="NIR32" s="848"/>
      <c r="NIS32" s="848"/>
      <c r="NIT32" s="848"/>
      <c r="NIU32" s="848"/>
      <c r="NIV32" s="848"/>
      <c r="NIW32" s="848"/>
      <c r="NIX32" s="848"/>
      <c r="NIY32" s="848"/>
      <c r="NIZ32" s="848"/>
      <c r="NJA32" s="848"/>
      <c r="NJB32" s="848"/>
      <c r="NJC32" s="848"/>
      <c r="NJD32" s="848"/>
      <c r="NJE32" s="848"/>
      <c r="NJF32" s="848"/>
      <c r="NJG32" s="848"/>
      <c r="NJH32" s="848"/>
      <c r="NJI32" s="848"/>
      <c r="NJJ32" s="848"/>
      <c r="NJK32" s="848"/>
      <c r="NJL32" s="848"/>
      <c r="NJM32" s="848"/>
      <c r="NJN32" s="848"/>
      <c r="NJO32" s="848"/>
      <c r="NJP32" s="848"/>
      <c r="NJQ32" s="848"/>
      <c r="NJR32" s="848"/>
      <c r="NJS32" s="848"/>
      <c r="NJT32" s="848"/>
      <c r="NJU32" s="848"/>
      <c r="NJV32" s="848"/>
      <c r="NJW32" s="848"/>
      <c r="NJX32" s="848"/>
      <c r="NJY32" s="848"/>
      <c r="NJZ32" s="848"/>
      <c r="NKA32" s="848"/>
      <c r="NKB32" s="848"/>
      <c r="NKC32" s="848"/>
      <c r="NKD32" s="848"/>
      <c r="NKE32" s="848"/>
      <c r="NKF32" s="848"/>
      <c r="NKG32" s="848"/>
      <c r="NKH32" s="848"/>
      <c r="NKI32" s="848"/>
      <c r="NKJ32" s="848"/>
      <c r="NKK32" s="848"/>
      <c r="NKL32" s="848"/>
      <c r="NKM32" s="848"/>
      <c r="NKN32" s="848"/>
      <c r="NKO32" s="848"/>
      <c r="NKP32" s="848"/>
      <c r="NKQ32" s="848"/>
      <c r="NKR32" s="848"/>
      <c r="NKS32" s="848"/>
      <c r="NKT32" s="848"/>
      <c r="NKU32" s="848"/>
      <c r="NKV32" s="848"/>
      <c r="NKW32" s="848"/>
      <c r="NKX32" s="848"/>
      <c r="NKY32" s="848"/>
      <c r="NKZ32" s="848"/>
      <c r="NLA32" s="848"/>
      <c r="NLB32" s="848"/>
      <c r="NLC32" s="848"/>
      <c r="NLD32" s="848"/>
      <c r="NLE32" s="848"/>
      <c r="NLF32" s="848"/>
      <c r="NLG32" s="848"/>
      <c r="NLH32" s="848"/>
      <c r="NLI32" s="848"/>
      <c r="NLJ32" s="848"/>
      <c r="NLK32" s="848"/>
      <c r="NLL32" s="848"/>
      <c r="NLM32" s="848"/>
      <c r="NLN32" s="848"/>
      <c r="NLO32" s="848"/>
      <c r="NLP32" s="848"/>
      <c r="NLQ32" s="848"/>
      <c r="NLR32" s="848"/>
      <c r="NLS32" s="848"/>
      <c r="NLT32" s="848"/>
      <c r="NLU32" s="848"/>
      <c r="NLV32" s="848"/>
      <c r="NLW32" s="848"/>
      <c r="NLX32" s="848"/>
      <c r="NLY32" s="848"/>
      <c r="NLZ32" s="848"/>
      <c r="NMA32" s="848"/>
      <c r="NMB32" s="848"/>
      <c r="NMC32" s="848"/>
      <c r="NMD32" s="848"/>
      <c r="NME32" s="848"/>
      <c r="NMF32" s="848"/>
      <c r="NMG32" s="848"/>
      <c r="NMH32" s="848"/>
      <c r="NMI32" s="848"/>
      <c r="NMJ32" s="848"/>
      <c r="NMK32" s="848"/>
      <c r="NML32" s="848"/>
      <c r="NMM32" s="848"/>
      <c r="NMN32" s="848"/>
      <c r="NMO32" s="848"/>
      <c r="NMP32" s="848"/>
      <c r="NMQ32" s="848"/>
      <c r="NMR32" s="848"/>
      <c r="NMS32" s="848"/>
      <c r="NMT32" s="848"/>
      <c r="NMU32" s="848"/>
      <c r="NMV32" s="848"/>
      <c r="NMW32" s="848"/>
      <c r="NMX32" s="848"/>
      <c r="NMY32" s="848"/>
      <c r="NMZ32" s="848"/>
      <c r="NNA32" s="848"/>
      <c r="NNB32" s="848"/>
      <c r="NNC32" s="848"/>
      <c r="NND32" s="848"/>
      <c r="NNE32" s="848"/>
      <c r="NNF32" s="848"/>
      <c r="NNG32" s="848"/>
      <c r="NNH32" s="848"/>
      <c r="NNI32" s="848"/>
      <c r="NNJ32" s="848"/>
      <c r="NNK32" s="848"/>
      <c r="NNL32" s="848"/>
      <c r="NNM32" s="848"/>
      <c r="NNN32" s="848"/>
      <c r="NNO32" s="848"/>
      <c r="NNP32" s="848"/>
      <c r="NNQ32" s="848"/>
      <c r="NNR32" s="848"/>
      <c r="NNS32" s="848"/>
      <c r="NNT32" s="848"/>
      <c r="NNU32" s="848"/>
      <c r="NNV32" s="848"/>
      <c r="NNW32" s="848"/>
      <c r="NNX32" s="848"/>
      <c r="NNY32" s="848"/>
      <c r="NNZ32" s="848"/>
      <c r="NOA32" s="848"/>
      <c r="NOB32" s="848"/>
      <c r="NOC32" s="848"/>
      <c r="NOD32" s="848"/>
      <c r="NOE32" s="848"/>
      <c r="NOF32" s="848"/>
      <c r="NOG32" s="848"/>
      <c r="NOH32" s="848"/>
      <c r="NOI32" s="848"/>
      <c r="NOJ32" s="848"/>
      <c r="NOK32" s="848"/>
      <c r="NOL32" s="848"/>
      <c r="NOM32" s="848"/>
      <c r="NON32" s="848"/>
      <c r="NOO32" s="848"/>
      <c r="NOP32" s="848"/>
      <c r="NOQ32" s="848"/>
      <c r="NOR32" s="848"/>
      <c r="NOS32" s="848"/>
      <c r="NOT32" s="848"/>
      <c r="NOU32" s="848"/>
      <c r="NOV32" s="848"/>
      <c r="NOW32" s="848"/>
      <c r="NOX32" s="848"/>
      <c r="NOY32" s="848"/>
      <c r="NOZ32" s="848"/>
      <c r="NPA32" s="848"/>
      <c r="NPB32" s="848"/>
      <c r="NPC32" s="848"/>
      <c r="NPD32" s="848"/>
      <c r="NPE32" s="848"/>
      <c r="NPF32" s="848"/>
      <c r="NPG32" s="848"/>
      <c r="NPH32" s="848"/>
      <c r="NPI32" s="848"/>
      <c r="NPJ32" s="848"/>
      <c r="NPK32" s="848"/>
      <c r="NPL32" s="848"/>
      <c r="NPM32" s="848"/>
      <c r="NPN32" s="848"/>
      <c r="NPO32" s="848"/>
      <c r="NPP32" s="848"/>
      <c r="NPQ32" s="848"/>
      <c r="NPR32" s="848"/>
      <c r="NPS32" s="848"/>
      <c r="NPT32" s="848"/>
      <c r="NPU32" s="848"/>
      <c r="NPV32" s="848"/>
      <c r="NPW32" s="848"/>
      <c r="NPX32" s="848"/>
      <c r="NPY32" s="848"/>
      <c r="NPZ32" s="848"/>
      <c r="NQA32" s="848"/>
      <c r="NQB32" s="848"/>
      <c r="NQC32" s="848"/>
      <c r="NQD32" s="848"/>
      <c r="NQE32" s="848"/>
      <c r="NQF32" s="848"/>
      <c r="NQG32" s="848"/>
      <c r="NQH32" s="848"/>
      <c r="NQI32" s="848"/>
      <c r="NQJ32" s="848"/>
      <c r="NQK32" s="848"/>
      <c r="NQL32" s="848"/>
      <c r="NQM32" s="848"/>
      <c r="NQN32" s="848"/>
      <c r="NQO32" s="848"/>
      <c r="NQP32" s="848"/>
      <c r="NQQ32" s="848"/>
      <c r="NQR32" s="848"/>
      <c r="NQS32" s="848"/>
      <c r="NQT32" s="848"/>
      <c r="NQU32" s="848"/>
      <c r="NQV32" s="848"/>
      <c r="NQW32" s="848"/>
      <c r="NQX32" s="848"/>
      <c r="NQY32" s="848"/>
      <c r="NQZ32" s="848"/>
      <c r="NRA32" s="848"/>
      <c r="NRB32" s="848"/>
      <c r="NRC32" s="848"/>
      <c r="NRD32" s="848"/>
      <c r="NRE32" s="848"/>
      <c r="NRF32" s="848"/>
      <c r="NRG32" s="848"/>
      <c r="NRH32" s="848"/>
      <c r="NRI32" s="848"/>
      <c r="NRJ32" s="848"/>
      <c r="NRK32" s="848"/>
      <c r="NRL32" s="848"/>
      <c r="NRM32" s="848"/>
      <c r="NRN32" s="848"/>
      <c r="NRO32" s="848"/>
      <c r="NRP32" s="848"/>
      <c r="NRQ32" s="848"/>
      <c r="NRR32" s="848"/>
      <c r="NRS32" s="848"/>
      <c r="NRT32" s="848"/>
      <c r="NRU32" s="848"/>
      <c r="NRV32" s="848"/>
      <c r="NRW32" s="848"/>
      <c r="NRX32" s="848"/>
      <c r="NRY32" s="848"/>
      <c r="NRZ32" s="848"/>
      <c r="NSA32" s="848"/>
      <c r="NSB32" s="848"/>
      <c r="NSC32" s="848"/>
      <c r="NSD32" s="848"/>
      <c r="NSE32" s="848"/>
      <c r="NSF32" s="848"/>
      <c r="NSG32" s="848"/>
      <c r="NSH32" s="848"/>
      <c r="NSI32" s="848"/>
      <c r="NSJ32" s="848"/>
      <c r="NSK32" s="848"/>
      <c r="NSL32" s="848"/>
      <c r="NSM32" s="848"/>
      <c r="NSN32" s="848"/>
      <c r="NSO32" s="848"/>
      <c r="NSP32" s="848"/>
      <c r="NSQ32" s="848"/>
      <c r="NSR32" s="848"/>
      <c r="NSS32" s="848"/>
      <c r="NST32" s="848"/>
      <c r="NSU32" s="848"/>
      <c r="NSV32" s="848"/>
      <c r="NSW32" s="848"/>
      <c r="NSX32" s="848"/>
      <c r="NSY32" s="848"/>
      <c r="NSZ32" s="848"/>
      <c r="NTA32" s="848"/>
      <c r="NTB32" s="848"/>
      <c r="NTC32" s="848"/>
      <c r="NTD32" s="848"/>
      <c r="NTE32" s="848"/>
      <c r="NTF32" s="848"/>
      <c r="NTG32" s="848"/>
      <c r="NTH32" s="848"/>
      <c r="NTI32" s="848"/>
      <c r="NTJ32" s="848"/>
      <c r="NTK32" s="848"/>
      <c r="NTL32" s="848"/>
      <c r="NTM32" s="848"/>
      <c r="NTN32" s="848"/>
      <c r="NTO32" s="848"/>
      <c r="NTP32" s="848"/>
      <c r="NTQ32" s="848"/>
      <c r="NTR32" s="848"/>
      <c r="NTS32" s="848"/>
      <c r="NTT32" s="848"/>
      <c r="NTU32" s="848"/>
      <c r="NTV32" s="848"/>
      <c r="NTW32" s="848"/>
      <c r="NTX32" s="848"/>
      <c r="NTY32" s="848"/>
      <c r="NTZ32" s="848"/>
      <c r="NUA32" s="848"/>
      <c r="NUB32" s="848"/>
      <c r="NUC32" s="848"/>
      <c r="NUD32" s="848"/>
      <c r="NUE32" s="848"/>
      <c r="NUF32" s="848"/>
      <c r="NUG32" s="848"/>
      <c r="NUH32" s="848"/>
      <c r="NUI32" s="848"/>
      <c r="NUJ32" s="848"/>
      <c r="NUK32" s="848"/>
      <c r="NUL32" s="848"/>
      <c r="NUM32" s="848"/>
      <c r="NUN32" s="848"/>
      <c r="NUO32" s="848"/>
      <c r="NUP32" s="848"/>
      <c r="NUQ32" s="848"/>
      <c r="NUR32" s="848"/>
      <c r="NUS32" s="848"/>
      <c r="NUT32" s="848"/>
      <c r="NUU32" s="848"/>
      <c r="NUV32" s="848"/>
      <c r="NUW32" s="848"/>
      <c r="NUX32" s="848"/>
      <c r="NUY32" s="848"/>
      <c r="NUZ32" s="848"/>
      <c r="NVA32" s="848"/>
      <c r="NVB32" s="848"/>
      <c r="NVC32" s="848"/>
      <c r="NVD32" s="848"/>
      <c r="NVE32" s="848"/>
      <c r="NVF32" s="848"/>
      <c r="NVG32" s="848"/>
      <c r="NVH32" s="848"/>
      <c r="NVI32" s="848"/>
      <c r="NVJ32" s="848"/>
      <c r="NVK32" s="848"/>
      <c r="NVL32" s="848"/>
      <c r="NVM32" s="848"/>
      <c r="NVN32" s="848"/>
      <c r="NVO32" s="848"/>
      <c r="NVP32" s="848"/>
      <c r="NVQ32" s="848"/>
      <c r="NVR32" s="848"/>
      <c r="NVS32" s="848"/>
      <c r="NVT32" s="848"/>
      <c r="NVU32" s="848"/>
      <c r="NVV32" s="848"/>
      <c r="NVW32" s="848"/>
      <c r="NVX32" s="848"/>
      <c r="NVY32" s="848"/>
      <c r="NVZ32" s="848"/>
      <c r="NWA32" s="848"/>
      <c r="NWB32" s="848"/>
      <c r="NWC32" s="848"/>
      <c r="NWD32" s="848"/>
      <c r="NWE32" s="848"/>
      <c r="NWF32" s="848"/>
      <c r="NWG32" s="848"/>
      <c r="NWH32" s="848"/>
      <c r="NWI32" s="848"/>
      <c r="NWJ32" s="848"/>
      <c r="NWK32" s="848"/>
      <c r="NWL32" s="848"/>
      <c r="NWM32" s="848"/>
      <c r="NWN32" s="848"/>
      <c r="NWO32" s="848"/>
      <c r="NWP32" s="848"/>
      <c r="NWQ32" s="848"/>
      <c r="NWR32" s="848"/>
      <c r="NWS32" s="848"/>
      <c r="NWT32" s="848"/>
      <c r="NWU32" s="848"/>
      <c r="NWV32" s="848"/>
      <c r="NWW32" s="848"/>
      <c r="NWX32" s="848"/>
      <c r="NWY32" s="848"/>
      <c r="NWZ32" s="848"/>
      <c r="NXA32" s="848"/>
      <c r="NXB32" s="848"/>
      <c r="NXC32" s="848"/>
      <c r="NXD32" s="848"/>
      <c r="NXE32" s="848"/>
      <c r="NXF32" s="848"/>
      <c r="NXG32" s="848"/>
      <c r="NXH32" s="848"/>
      <c r="NXI32" s="848"/>
      <c r="NXJ32" s="848"/>
      <c r="NXK32" s="848"/>
      <c r="NXL32" s="848"/>
      <c r="NXM32" s="848"/>
      <c r="NXN32" s="848"/>
      <c r="NXO32" s="848"/>
      <c r="NXP32" s="848"/>
      <c r="NXQ32" s="848"/>
      <c r="NXR32" s="848"/>
      <c r="NXS32" s="848"/>
      <c r="NXT32" s="848"/>
      <c r="NXU32" s="848"/>
      <c r="NXV32" s="848"/>
      <c r="NXW32" s="848"/>
      <c r="NXX32" s="848"/>
      <c r="NXY32" s="848"/>
      <c r="NXZ32" s="848"/>
      <c r="NYA32" s="848"/>
      <c r="NYB32" s="848"/>
      <c r="NYC32" s="848"/>
      <c r="NYD32" s="848"/>
      <c r="NYE32" s="848"/>
      <c r="NYF32" s="848"/>
      <c r="NYG32" s="848"/>
      <c r="NYH32" s="848"/>
      <c r="NYI32" s="848"/>
      <c r="NYJ32" s="848"/>
      <c r="NYK32" s="848"/>
      <c r="NYL32" s="848"/>
      <c r="NYM32" s="848"/>
      <c r="NYN32" s="848"/>
      <c r="NYO32" s="848"/>
      <c r="NYP32" s="848"/>
      <c r="NYQ32" s="848"/>
      <c r="NYR32" s="848"/>
      <c r="NYS32" s="848"/>
      <c r="NYT32" s="848"/>
      <c r="NYU32" s="848"/>
      <c r="NYV32" s="848"/>
      <c r="NYW32" s="848"/>
      <c r="NYX32" s="848"/>
      <c r="NYY32" s="848"/>
      <c r="NYZ32" s="848"/>
      <c r="NZA32" s="848"/>
      <c r="NZB32" s="848"/>
      <c r="NZC32" s="848"/>
      <c r="NZD32" s="848"/>
      <c r="NZE32" s="848"/>
      <c r="NZF32" s="848"/>
      <c r="NZG32" s="848"/>
      <c r="NZH32" s="848"/>
      <c r="NZI32" s="848"/>
      <c r="NZJ32" s="848"/>
      <c r="NZK32" s="848"/>
      <c r="NZL32" s="848"/>
      <c r="NZM32" s="848"/>
      <c r="NZN32" s="848"/>
      <c r="NZO32" s="848"/>
      <c r="NZP32" s="848"/>
      <c r="NZQ32" s="848"/>
      <c r="NZR32" s="848"/>
      <c r="NZS32" s="848"/>
      <c r="NZT32" s="848"/>
      <c r="NZU32" s="848"/>
      <c r="NZV32" s="848"/>
      <c r="NZW32" s="848"/>
      <c r="NZX32" s="848"/>
      <c r="NZY32" s="848"/>
      <c r="NZZ32" s="848"/>
      <c r="OAA32" s="848"/>
      <c r="OAB32" s="848"/>
      <c r="OAC32" s="848"/>
      <c r="OAD32" s="848"/>
      <c r="OAE32" s="848"/>
      <c r="OAF32" s="848"/>
      <c r="OAG32" s="848"/>
      <c r="OAH32" s="848"/>
      <c r="OAI32" s="848"/>
      <c r="OAJ32" s="848"/>
      <c r="OAK32" s="848"/>
      <c r="OAL32" s="848"/>
      <c r="OAM32" s="848"/>
      <c r="OAN32" s="848"/>
      <c r="OAO32" s="848"/>
      <c r="OAP32" s="848"/>
      <c r="OAQ32" s="848"/>
      <c r="OAR32" s="848"/>
      <c r="OAS32" s="848"/>
      <c r="OAT32" s="848"/>
      <c r="OAU32" s="848"/>
      <c r="OAV32" s="848"/>
      <c r="OAW32" s="848"/>
      <c r="OAX32" s="848"/>
      <c r="OAY32" s="848"/>
      <c r="OAZ32" s="848"/>
      <c r="OBA32" s="848"/>
      <c r="OBB32" s="848"/>
      <c r="OBC32" s="848"/>
      <c r="OBD32" s="848"/>
      <c r="OBE32" s="848"/>
      <c r="OBF32" s="848"/>
      <c r="OBG32" s="848"/>
      <c r="OBH32" s="848"/>
      <c r="OBI32" s="848"/>
      <c r="OBJ32" s="848"/>
      <c r="OBK32" s="848"/>
      <c r="OBL32" s="848"/>
      <c r="OBM32" s="848"/>
      <c r="OBN32" s="848"/>
      <c r="OBO32" s="848"/>
      <c r="OBP32" s="848"/>
      <c r="OBQ32" s="848"/>
      <c r="OBR32" s="848"/>
      <c r="OBS32" s="848"/>
      <c r="OBT32" s="848"/>
      <c r="OBU32" s="848"/>
      <c r="OBV32" s="848"/>
      <c r="OBW32" s="848"/>
      <c r="OBX32" s="848"/>
      <c r="OBY32" s="848"/>
      <c r="OBZ32" s="848"/>
      <c r="OCA32" s="848"/>
      <c r="OCB32" s="848"/>
      <c r="OCC32" s="848"/>
      <c r="OCD32" s="848"/>
      <c r="OCE32" s="848"/>
      <c r="OCF32" s="848"/>
      <c r="OCG32" s="848"/>
      <c r="OCH32" s="848"/>
      <c r="OCI32" s="848"/>
      <c r="OCJ32" s="848"/>
      <c r="OCK32" s="848"/>
      <c r="OCL32" s="848"/>
      <c r="OCM32" s="848"/>
      <c r="OCN32" s="848"/>
      <c r="OCO32" s="848"/>
      <c r="OCP32" s="848"/>
      <c r="OCQ32" s="848"/>
      <c r="OCR32" s="848"/>
      <c r="OCS32" s="848"/>
      <c r="OCT32" s="848"/>
      <c r="OCU32" s="848"/>
      <c r="OCV32" s="848"/>
      <c r="OCW32" s="848"/>
      <c r="OCX32" s="848"/>
      <c r="OCY32" s="848"/>
      <c r="OCZ32" s="848"/>
      <c r="ODA32" s="848"/>
      <c r="ODB32" s="848"/>
      <c r="ODC32" s="848"/>
      <c r="ODD32" s="848"/>
      <c r="ODE32" s="848"/>
      <c r="ODF32" s="848"/>
      <c r="ODG32" s="848"/>
      <c r="ODH32" s="848"/>
      <c r="ODI32" s="848"/>
      <c r="ODJ32" s="848"/>
      <c r="ODK32" s="848"/>
      <c r="ODL32" s="848"/>
      <c r="ODM32" s="848"/>
      <c r="ODN32" s="848"/>
      <c r="ODO32" s="848"/>
      <c r="ODP32" s="848"/>
      <c r="ODQ32" s="848"/>
      <c r="ODR32" s="848"/>
      <c r="ODS32" s="848"/>
      <c r="ODT32" s="848"/>
      <c r="ODU32" s="848"/>
      <c r="ODV32" s="848"/>
      <c r="ODW32" s="848"/>
      <c r="ODX32" s="848"/>
      <c r="ODY32" s="848"/>
      <c r="ODZ32" s="848"/>
      <c r="OEA32" s="848"/>
      <c r="OEB32" s="848"/>
      <c r="OEC32" s="848"/>
      <c r="OED32" s="848"/>
      <c r="OEE32" s="848"/>
      <c r="OEF32" s="848"/>
      <c r="OEG32" s="848"/>
      <c r="OEH32" s="848"/>
      <c r="OEI32" s="848"/>
      <c r="OEJ32" s="848"/>
      <c r="OEK32" s="848"/>
      <c r="OEL32" s="848"/>
      <c r="OEM32" s="848"/>
      <c r="OEN32" s="848"/>
      <c r="OEO32" s="848"/>
      <c r="OEP32" s="848"/>
      <c r="OEQ32" s="848"/>
      <c r="OER32" s="848"/>
      <c r="OES32" s="848"/>
      <c r="OET32" s="848"/>
      <c r="OEU32" s="848"/>
      <c r="OEV32" s="848"/>
      <c r="OEW32" s="848"/>
      <c r="OEX32" s="848"/>
      <c r="OEY32" s="848"/>
      <c r="OEZ32" s="848"/>
      <c r="OFA32" s="848"/>
      <c r="OFB32" s="848"/>
      <c r="OFC32" s="848"/>
      <c r="OFD32" s="848"/>
      <c r="OFE32" s="848"/>
      <c r="OFF32" s="848"/>
      <c r="OFG32" s="848"/>
      <c r="OFH32" s="848"/>
      <c r="OFI32" s="848"/>
      <c r="OFJ32" s="848"/>
      <c r="OFK32" s="848"/>
      <c r="OFL32" s="848"/>
      <c r="OFM32" s="848"/>
      <c r="OFN32" s="848"/>
      <c r="OFO32" s="848"/>
      <c r="OFP32" s="848"/>
      <c r="OFQ32" s="848"/>
      <c r="OFR32" s="848"/>
      <c r="OFS32" s="848"/>
      <c r="OFT32" s="848"/>
      <c r="OFU32" s="848"/>
      <c r="OFV32" s="848"/>
      <c r="OFW32" s="848"/>
      <c r="OFX32" s="848"/>
      <c r="OFY32" s="848"/>
      <c r="OFZ32" s="848"/>
      <c r="OGA32" s="848"/>
      <c r="OGB32" s="848"/>
      <c r="OGC32" s="848"/>
      <c r="OGD32" s="848"/>
      <c r="OGE32" s="848"/>
      <c r="OGF32" s="848"/>
      <c r="OGG32" s="848"/>
      <c r="OGH32" s="848"/>
      <c r="OGI32" s="848"/>
      <c r="OGJ32" s="848"/>
      <c r="OGK32" s="848"/>
      <c r="OGL32" s="848"/>
      <c r="OGM32" s="848"/>
      <c r="OGN32" s="848"/>
      <c r="OGO32" s="848"/>
      <c r="OGP32" s="848"/>
      <c r="OGQ32" s="848"/>
      <c r="OGR32" s="848"/>
      <c r="OGS32" s="848"/>
      <c r="OGT32" s="848"/>
      <c r="OGU32" s="848"/>
      <c r="OGV32" s="848"/>
      <c r="OGW32" s="848"/>
      <c r="OGX32" s="848"/>
      <c r="OGY32" s="848"/>
      <c r="OGZ32" s="848"/>
      <c r="OHA32" s="848"/>
      <c r="OHB32" s="848"/>
      <c r="OHC32" s="848"/>
      <c r="OHD32" s="848"/>
      <c r="OHE32" s="848"/>
      <c r="OHF32" s="848"/>
      <c r="OHG32" s="848"/>
      <c r="OHH32" s="848"/>
      <c r="OHI32" s="848"/>
      <c r="OHJ32" s="848"/>
      <c r="OHK32" s="848"/>
      <c r="OHL32" s="848"/>
      <c r="OHM32" s="848"/>
      <c r="OHN32" s="848"/>
      <c r="OHO32" s="848"/>
      <c r="OHP32" s="848"/>
      <c r="OHQ32" s="848"/>
      <c r="OHR32" s="848"/>
      <c r="OHS32" s="848"/>
      <c r="OHT32" s="848"/>
      <c r="OHU32" s="848"/>
      <c r="OHV32" s="848"/>
      <c r="OHW32" s="848"/>
      <c r="OHX32" s="848"/>
      <c r="OHY32" s="848"/>
      <c r="OHZ32" s="848"/>
      <c r="OIA32" s="848"/>
      <c r="OIB32" s="848"/>
      <c r="OIC32" s="848"/>
      <c r="OID32" s="848"/>
      <c r="OIE32" s="848"/>
      <c r="OIF32" s="848"/>
      <c r="OIG32" s="848"/>
      <c r="OIH32" s="848"/>
      <c r="OII32" s="848"/>
      <c r="OIJ32" s="848"/>
      <c r="OIK32" s="848"/>
      <c r="OIL32" s="848"/>
      <c r="OIM32" s="848"/>
      <c r="OIN32" s="848"/>
      <c r="OIO32" s="848"/>
      <c r="OIP32" s="848"/>
      <c r="OIQ32" s="848"/>
      <c r="OIR32" s="848"/>
      <c r="OIS32" s="848"/>
      <c r="OIT32" s="848"/>
      <c r="OIU32" s="848"/>
      <c r="OIV32" s="848"/>
      <c r="OIW32" s="848"/>
      <c r="OIX32" s="848"/>
      <c r="OIY32" s="848"/>
      <c r="OIZ32" s="848"/>
      <c r="OJA32" s="848"/>
      <c r="OJB32" s="848"/>
      <c r="OJC32" s="848"/>
      <c r="OJD32" s="848"/>
      <c r="OJE32" s="848"/>
      <c r="OJF32" s="848"/>
      <c r="OJG32" s="848"/>
      <c r="OJH32" s="848"/>
      <c r="OJI32" s="848"/>
      <c r="OJJ32" s="848"/>
      <c r="OJK32" s="848"/>
      <c r="OJL32" s="848"/>
      <c r="OJM32" s="848"/>
      <c r="OJN32" s="848"/>
      <c r="OJO32" s="848"/>
      <c r="OJP32" s="848"/>
      <c r="OJQ32" s="848"/>
      <c r="OJR32" s="848"/>
      <c r="OJS32" s="848"/>
      <c r="OJT32" s="848"/>
      <c r="OJU32" s="848"/>
      <c r="OJV32" s="848"/>
      <c r="OJW32" s="848"/>
      <c r="OJX32" s="848"/>
      <c r="OJY32" s="848"/>
      <c r="OJZ32" s="848"/>
      <c r="OKA32" s="848"/>
      <c r="OKB32" s="848"/>
      <c r="OKC32" s="848"/>
      <c r="OKD32" s="848"/>
      <c r="OKE32" s="848"/>
      <c r="OKF32" s="848"/>
      <c r="OKG32" s="848"/>
      <c r="OKH32" s="848"/>
      <c r="OKI32" s="848"/>
      <c r="OKJ32" s="848"/>
      <c r="OKK32" s="848"/>
      <c r="OKL32" s="848"/>
      <c r="OKM32" s="848"/>
      <c r="OKN32" s="848"/>
      <c r="OKO32" s="848"/>
      <c r="OKP32" s="848"/>
      <c r="OKQ32" s="848"/>
      <c r="OKR32" s="848"/>
      <c r="OKS32" s="848"/>
      <c r="OKT32" s="848"/>
      <c r="OKU32" s="848"/>
      <c r="OKV32" s="848"/>
      <c r="OKW32" s="848"/>
      <c r="OKX32" s="848"/>
      <c r="OKY32" s="848"/>
      <c r="OKZ32" s="848"/>
      <c r="OLA32" s="848"/>
      <c r="OLB32" s="848"/>
      <c r="OLC32" s="848"/>
      <c r="OLD32" s="848"/>
      <c r="OLE32" s="848"/>
      <c r="OLF32" s="848"/>
      <c r="OLG32" s="848"/>
      <c r="OLH32" s="848"/>
      <c r="OLI32" s="848"/>
      <c r="OLJ32" s="848"/>
      <c r="OLK32" s="848"/>
      <c r="OLL32" s="848"/>
      <c r="OLM32" s="848"/>
      <c r="OLN32" s="848"/>
      <c r="OLO32" s="848"/>
      <c r="OLP32" s="848"/>
      <c r="OLQ32" s="848"/>
      <c r="OLR32" s="848"/>
      <c r="OLS32" s="848"/>
      <c r="OLT32" s="848"/>
      <c r="OLU32" s="848"/>
      <c r="OLV32" s="848"/>
      <c r="OLW32" s="848"/>
      <c r="OLX32" s="848"/>
      <c r="OLY32" s="848"/>
      <c r="OLZ32" s="848"/>
      <c r="OMA32" s="848"/>
      <c r="OMB32" s="848"/>
      <c r="OMC32" s="848"/>
      <c r="OMD32" s="848"/>
      <c r="OME32" s="848"/>
      <c r="OMF32" s="848"/>
      <c r="OMG32" s="848"/>
      <c r="OMH32" s="848"/>
      <c r="OMI32" s="848"/>
      <c r="OMJ32" s="848"/>
      <c r="OMK32" s="848"/>
      <c r="OML32" s="848"/>
      <c r="OMM32" s="848"/>
      <c r="OMN32" s="848"/>
      <c r="OMO32" s="848"/>
      <c r="OMP32" s="848"/>
      <c r="OMQ32" s="848"/>
      <c r="OMR32" s="848"/>
      <c r="OMS32" s="848"/>
      <c r="OMT32" s="848"/>
      <c r="OMU32" s="848"/>
      <c r="OMV32" s="848"/>
      <c r="OMW32" s="848"/>
      <c r="OMX32" s="848"/>
      <c r="OMY32" s="848"/>
      <c r="OMZ32" s="848"/>
      <c r="ONA32" s="848"/>
      <c r="ONB32" s="848"/>
      <c r="ONC32" s="848"/>
      <c r="OND32" s="848"/>
      <c r="ONE32" s="848"/>
      <c r="ONF32" s="848"/>
      <c r="ONG32" s="848"/>
      <c r="ONH32" s="848"/>
      <c r="ONI32" s="848"/>
      <c r="ONJ32" s="848"/>
      <c r="ONK32" s="848"/>
      <c r="ONL32" s="848"/>
      <c r="ONM32" s="848"/>
      <c r="ONN32" s="848"/>
      <c r="ONO32" s="848"/>
      <c r="ONP32" s="848"/>
      <c r="ONQ32" s="848"/>
      <c r="ONR32" s="848"/>
      <c r="ONS32" s="848"/>
      <c r="ONT32" s="848"/>
      <c r="ONU32" s="848"/>
      <c r="ONV32" s="848"/>
      <c r="ONW32" s="848"/>
      <c r="ONX32" s="848"/>
      <c r="ONY32" s="848"/>
      <c r="ONZ32" s="848"/>
      <c r="OOA32" s="848"/>
      <c r="OOB32" s="848"/>
      <c r="OOC32" s="848"/>
      <c r="OOD32" s="848"/>
      <c r="OOE32" s="848"/>
      <c r="OOF32" s="848"/>
      <c r="OOG32" s="848"/>
      <c r="OOH32" s="848"/>
      <c r="OOI32" s="848"/>
      <c r="OOJ32" s="848"/>
      <c r="OOK32" s="848"/>
      <c r="OOL32" s="848"/>
      <c r="OOM32" s="848"/>
      <c r="OON32" s="848"/>
      <c r="OOO32" s="848"/>
      <c r="OOP32" s="848"/>
      <c r="OOQ32" s="848"/>
      <c r="OOR32" s="848"/>
      <c r="OOS32" s="848"/>
      <c r="OOT32" s="848"/>
      <c r="OOU32" s="848"/>
      <c r="OOV32" s="848"/>
      <c r="OOW32" s="848"/>
      <c r="OOX32" s="848"/>
      <c r="OOY32" s="848"/>
      <c r="OOZ32" s="848"/>
      <c r="OPA32" s="848"/>
      <c r="OPB32" s="848"/>
      <c r="OPC32" s="848"/>
      <c r="OPD32" s="848"/>
      <c r="OPE32" s="848"/>
      <c r="OPF32" s="848"/>
      <c r="OPG32" s="848"/>
      <c r="OPH32" s="848"/>
      <c r="OPI32" s="848"/>
      <c r="OPJ32" s="848"/>
      <c r="OPK32" s="848"/>
      <c r="OPL32" s="848"/>
      <c r="OPM32" s="848"/>
      <c r="OPN32" s="848"/>
      <c r="OPO32" s="848"/>
      <c r="OPP32" s="848"/>
      <c r="OPQ32" s="848"/>
      <c r="OPR32" s="848"/>
      <c r="OPS32" s="848"/>
      <c r="OPT32" s="848"/>
      <c r="OPU32" s="848"/>
      <c r="OPV32" s="848"/>
      <c r="OPW32" s="848"/>
      <c r="OPX32" s="848"/>
      <c r="OPY32" s="848"/>
      <c r="OPZ32" s="848"/>
      <c r="OQA32" s="848"/>
      <c r="OQB32" s="848"/>
      <c r="OQC32" s="848"/>
      <c r="OQD32" s="848"/>
      <c r="OQE32" s="848"/>
      <c r="OQF32" s="848"/>
      <c r="OQG32" s="848"/>
      <c r="OQH32" s="848"/>
      <c r="OQI32" s="848"/>
      <c r="OQJ32" s="848"/>
      <c r="OQK32" s="848"/>
      <c r="OQL32" s="848"/>
      <c r="OQM32" s="848"/>
      <c r="OQN32" s="848"/>
      <c r="OQO32" s="848"/>
      <c r="OQP32" s="848"/>
      <c r="OQQ32" s="848"/>
      <c r="OQR32" s="848"/>
      <c r="OQS32" s="848"/>
      <c r="OQT32" s="848"/>
      <c r="OQU32" s="848"/>
      <c r="OQV32" s="848"/>
      <c r="OQW32" s="848"/>
      <c r="OQX32" s="848"/>
      <c r="OQY32" s="848"/>
      <c r="OQZ32" s="848"/>
      <c r="ORA32" s="848"/>
      <c r="ORB32" s="848"/>
      <c r="ORC32" s="848"/>
      <c r="ORD32" s="848"/>
      <c r="ORE32" s="848"/>
      <c r="ORF32" s="848"/>
      <c r="ORG32" s="848"/>
      <c r="ORH32" s="848"/>
      <c r="ORI32" s="848"/>
      <c r="ORJ32" s="848"/>
      <c r="ORK32" s="848"/>
      <c r="ORL32" s="848"/>
      <c r="ORM32" s="848"/>
      <c r="ORN32" s="848"/>
      <c r="ORO32" s="848"/>
      <c r="ORP32" s="848"/>
      <c r="ORQ32" s="848"/>
      <c r="ORR32" s="848"/>
      <c r="ORS32" s="848"/>
      <c r="ORT32" s="848"/>
      <c r="ORU32" s="848"/>
      <c r="ORV32" s="848"/>
      <c r="ORW32" s="848"/>
      <c r="ORX32" s="848"/>
      <c r="ORY32" s="848"/>
      <c r="ORZ32" s="848"/>
      <c r="OSA32" s="848"/>
      <c r="OSB32" s="848"/>
      <c r="OSC32" s="848"/>
      <c r="OSD32" s="848"/>
      <c r="OSE32" s="848"/>
      <c r="OSF32" s="848"/>
      <c r="OSG32" s="848"/>
      <c r="OSH32" s="848"/>
      <c r="OSI32" s="848"/>
      <c r="OSJ32" s="848"/>
      <c r="OSK32" s="848"/>
      <c r="OSL32" s="848"/>
      <c r="OSM32" s="848"/>
      <c r="OSN32" s="848"/>
      <c r="OSO32" s="848"/>
      <c r="OSP32" s="848"/>
      <c r="OSQ32" s="848"/>
      <c r="OSR32" s="848"/>
      <c r="OSS32" s="848"/>
      <c r="OST32" s="848"/>
      <c r="OSU32" s="848"/>
      <c r="OSV32" s="848"/>
      <c r="OSW32" s="848"/>
      <c r="OSX32" s="848"/>
      <c r="OSY32" s="848"/>
      <c r="OSZ32" s="848"/>
      <c r="OTA32" s="848"/>
      <c r="OTB32" s="848"/>
      <c r="OTC32" s="848"/>
      <c r="OTD32" s="848"/>
      <c r="OTE32" s="848"/>
      <c r="OTF32" s="848"/>
      <c r="OTG32" s="848"/>
      <c r="OTH32" s="848"/>
      <c r="OTI32" s="848"/>
      <c r="OTJ32" s="848"/>
      <c r="OTK32" s="848"/>
      <c r="OTL32" s="848"/>
      <c r="OTM32" s="848"/>
      <c r="OTN32" s="848"/>
      <c r="OTO32" s="848"/>
      <c r="OTP32" s="848"/>
      <c r="OTQ32" s="848"/>
      <c r="OTR32" s="848"/>
      <c r="OTS32" s="848"/>
      <c r="OTT32" s="848"/>
      <c r="OTU32" s="848"/>
      <c r="OTV32" s="848"/>
      <c r="OTW32" s="848"/>
      <c r="OTX32" s="848"/>
      <c r="OTY32" s="848"/>
      <c r="OTZ32" s="848"/>
      <c r="OUA32" s="848"/>
      <c r="OUB32" s="848"/>
      <c r="OUC32" s="848"/>
      <c r="OUD32" s="848"/>
      <c r="OUE32" s="848"/>
      <c r="OUF32" s="848"/>
      <c r="OUG32" s="848"/>
      <c r="OUH32" s="848"/>
      <c r="OUI32" s="848"/>
      <c r="OUJ32" s="848"/>
      <c r="OUK32" s="848"/>
      <c r="OUL32" s="848"/>
      <c r="OUM32" s="848"/>
      <c r="OUN32" s="848"/>
      <c r="OUO32" s="848"/>
      <c r="OUP32" s="848"/>
      <c r="OUQ32" s="848"/>
      <c r="OUR32" s="848"/>
      <c r="OUS32" s="848"/>
      <c r="OUT32" s="848"/>
      <c r="OUU32" s="848"/>
      <c r="OUV32" s="848"/>
      <c r="OUW32" s="848"/>
      <c r="OUX32" s="848"/>
      <c r="OUY32" s="848"/>
      <c r="OUZ32" s="848"/>
      <c r="OVA32" s="848"/>
      <c r="OVB32" s="848"/>
      <c r="OVC32" s="848"/>
      <c r="OVD32" s="848"/>
      <c r="OVE32" s="848"/>
      <c r="OVF32" s="848"/>
      <c r="OVG32" s="848"/>
      <c r="OVH32" s="848"/>
      <c r="OVI32" s="848"/>
      <c r="OVJ32" s="848"/>
      <c r="OVK32" s="848"/>
      <c r="OVL32" s="848"/>
      <c r="OVM32" s="848"/>
      <c r="OVN32" s="848"/>
      <c r="OVO32" s="848"/>
      <c r="OVP32" s="848"/>
      <c r="OVQ32" s="848"/>
      <c r="OVR32" s="848"/>
      <c r="OVS32" s="848"/>
      <c r="OVT32" s="848"/>
      <c r="OVU32" s="848"/>
      <c r="OVV32" s="848"/>
      <c r="OVW32" s="848"/>
      <c r="OVX32" s="848"/>
      <c r="OVY32" s="848"/>
      <c r="OVZ32" s="848"/>
      <c r="OWA32" s="848"/>
      <c r="OWB32" s="848"/>
      <c r="OWC32" s="848"/>
      <c r="OWD32" s="848"/>
      <c r="OWE32" s="848"/>
      <c r="OWF32" s="848"/>
      <c r="OWG32" s="848"/>
      <c r="OWH32" s="848"/>
      <c r="OWI32" s="848"/>
      <c r="OWJ32" s="848"/>
      <c r="OWK32" s="848"/>
      <c r="OWL32" s="848"/>
      <c r="OWM32" s="848"/>
      <c r="OWN32" s="848"/>
      <c r="OWO32" s="848"/>
      <c r="OWP32" s="848"/>
      <c r="OWQ32" s="848"/>
      <c r="OWR32" s="848"/>
      <c r="OWS32" s="848"/>
      <c r="OWT32" s="848"/>
      <c r="OWU32" s="848"/>
      <c r="OWV32" s="848"/>
      <c r="OWW32" s="848"/>
      <c r="OWX32" s="848"/>
      <c r="OWY32" s="848"/>
      <c r="OWZ32" s="848"/>
      <c r="OXA32" s="848"/>
      <c r="OXB32" s="848"/>
      <c r="OXC32" s="848"/>
      <c r="OXD32" s="848"/>
      <c r="OXE32" s="848"/>
      <c r="OXF32" s="848"/>
      <c r="OXG32" s="848"/>
      <c r="OXH32" s="848"/>
      <c r="OXI32" s="848"/>
      <c r="OXJ32" s="848"/>
      <c r="OXK32" s="848"/>
      <c r="OXL32" s="848"/>
      <c r="OXM32" s="848"/>
      <c r="OXN32" s="848"/>
      <c r="OXO32" s="848"/>
      <c r="OXP32" s="848"/>
      <c r="OXQ32" s="848"/>
      <c r="OXR32" s="848"/>
      <c r="OXS32" s="848"/>
      <c r="OXT32" s="848"/>
      <c r="OXU32" s="848"/>
      <c r="OXV32" s="848"/>
      <c r="OXW32" s="848"/>
      <c r="OXX32" s="848"/>
      <c r="OXY32" s="848"/>
      <c r="OXZ32" s="848"/>
      <c r="OYA32" s="848"/>
      <c r="OYB32" s="848"/>
      <c r="OYC32" s="848"/>
      <c r="OYD32" s="848"/>
      <c r="OYE32" s="848"/>
      <c r="OYF32" s="848"/>
      <c r="OYG32" s="848"/>
      <c r="OYH32" s="848"/>
      <c r="OYI32" s="848"/>
      <c r="OYJ32" s="848"/>
      <c r="OYK32" s="848"/>
      <c r="OYL32" s="848"/>
      <c r="OYM32" s="848"/>
      <c r="OYN32" s="848"/>
      <c r="OYO32" s="848"/>
      <c r="OYP32" s="848"/>
      <c r="OYQ32" s="848"/>
      <c r="OYR32" s="848"/>
      <c r="OYS32" s="848"/>
      <c r="OYT32" s="848"/>
      <c r="OYU32" s="848"/>
      <c r="OYV32" s="848"/>
      <c r="OYW32" s="848"/>
      <c r="OYX32" s="848"/>
      <c r="OYY32" s="848"/>
      <c r="OYZ32" s="848"/>
      <c r="OZA32" s="848"/>
      <c r="OZB32" s="848"/>
      <c r="OZC32" s="848"/>
      <c r="OZD32" s="848"/>
      <c r="OZE32" s="848"/>
      <c r="OZF32" s="848"/>
      <c r="OZG32" s="848"/>
      <c r="OZH32" s="848"/>
      <c r="OZI32" s="848"/>
      <c r="OZJ32" s="848"/>
      <c r="OZK32" s="848"/>
      <c r="OZL32" s="848"/>
      <c r="OZM32" s="848"/>
      <c r="OZN32" s="848"/>
      <c r="OZO32" s="848"/>
      <c r="OZP32" s="848"/>
      <c r="OZQ32" s="848"/>
      <c r="OZR32" s="848"/>
      <c r="OZS32" s="848"/>
      <c r="OZT32" s="848"/>
      <c r="OZU32" s="848"/>
      <c r="OZV32" s="848"/>
      <c r="OZW32" s="848"/>
      <c r="OZX32" s="848"/>
      <c r="OZY32" s="848"/>
      <c r="OZZ32" s="848"/>
      <c r="PAA32" s="848"/>
      <c r="PAB32" s="848"/>
      <c r="PAC32" s="848"/>
      <c r="PAD32" s="848"/>
      <c r="PAE32" s="848"/>
      <c r="PAF32" s="848"/>
      <c r="PAG32" s="848"/>
      <c r="PAH32" s="848"/>
      <c r="PAI32" s="848"/>
      <c r="PAJ32" s="848"/>
      <c r="PAK32" s="848"/>
      <c r="PAL32" s="848"/>
      <c r="PAM32" s="848"/>
      <c r="PAN32" s="848"/>
      <c r="PAO32" s="848"/>
      <c r="PAP32" s="848"/>
      <c r="PAQ32" s="848"/>
      <c r="PAR32" s="848"/>
      <c r="PAS32" s="848"/>
      <c r="PAT32" s="848"/>
      <c r="PAU32" s="848"/>
      <c r="PAV32" s="848"/>
      <c r="PAW32" s="848"/>
      <c r="PAX32" s="848"/>
      <c r="PAY32" s="848"/>
      <c r="PAZ32" s="848"/>
      <c r="PBA32" s="848"/>
      <c r="PBB32" s="848"/>
      <c r="PBC32" s="848"/>
      <c r="PBD32" s="848"/>
      <c r="PBE32" s="848"/>
      <c r="PBF32" s="848"/>
      <c r="PBG32" s="848"/>
      <c r="PBH32" s="848"/>
      <c r="PBI32" s="848"/>
      <c r="PBJ32" s="848"/>
      <c r="PBK32" s="848"/>
      <c r="PBL32" s="848"/>
      <c r="PBM32" s="848"/>
      <c r="PBN32" s="848"/>
      <c r="PBO32" s="848"/>
      <c r="PBP32" s="848"/>
      <c r="PBQ32" s="848"/>
      <c r="PBR32" s="848"/>
      <c r="PBS32" s="848"/>
      <c r="PBT32" s="848"/>
      <c r="PBU32" s="848"/>
      <c r="PBV32" s="848"/>
      <c r="PBW32" s="848"/>
      <c r="PBX32" s="848"/>
      <c r="PBY32" s="848"/>
      <c r="PBZ32" s="848"/>
      <c r="PCA32" s="848"/>
      <c r="PCB32" s="848"/>
      <c r="PCC32" s="848"/>
      <c r="PCD32" s="848"/>
      <c r="PCE32" s="848"/>
      <c r="PCF32" s="848"/>
      <c r="PCG32" s="848"/>
      <c r="PCH32" s="848"/>
      <c r="PCI32" s="848"/>
      <c r="PCJ32" s="848"/>
      <c r="PCK32" s="848"/>
      <c r="PCL32" s="848"/>
      <c r="PCM32" s="848"/>
      <c r="PCN32" s="848"/>
      <c r="PCO32" s="848"/>
      <c r="PCP32" s="848"/>
      <c r="PCQ32" s="848"/>
      <c r="PCR32" s="848"/>
      <c r="PCS32" s="848"/>
      <c r="PCT32" s="848"/>
      <c r="PCU32" s="848"/>
      <c r="PCV32" s="848"/>
      <c r="PCW32" s="848"/>
      <c r="PCX32" s="848"/>
      <c r="PCY32" s="848"/>
      <c r="PCZ32" s="848"/>
      <c r="PDA32" s="848"/>
      <c r="PDB32" s="848"/>
      <c r="PDC32" s="848"/>
      <c r="PDD32" s="848"/>
      <c r="PDE32" s="848"/>
      <c r="PDF32" s="848"/>
      <c r="PDG32" s="848"/>
      <c r="PDH32" s="848"/>
      <c r="PDI32" s="848"/>
      <c r="PDJ32" s="848"/>
      <c r="PDK32" s="848"/>
      <c r="PDL32" s="848"/>
      <c r="PDM32" s="848"/>
      <c r="PDN32" s="848"/>
      <c r="PDO32" s="848"/>
      <c r="PDP32" s="848"/>
      <c r="PDQ32" s="848"/>
      <c r="PDR32" s="848"/>
      <c r="PDS32" s="848"/>
      <c r="PDT32" s="848"/>
      <c r="PDU32" s="848"/>
      <c r="PDV32" s="848"/>
      <c r="PDW32" s="848"/>
      <c r="PDX32" s="848"/>
      <c r="PDY32" s="848"/>
      <c r="PDZ32" s="848"/>
      <c r="PEA32" s="848"/>
      <c r="PEB32" s="848"/>
      <c r="PEC32" s="848"/>
      <c r="PED32" s="848"/>
      <c r="PEE32" s="848"/>
      <c r="PEF32" s="848"/>
      <c r="PEG32" s="848"/>
      <c r="PEH32" s="848"/>
      <c r="PEI32" s="848"/>
      <c r="PEJ32" s="848"/>
      <c r="PEK32" s="848"/>
      <c r="PEL32" s="848"/>
      <c r="PEM32" s="848"/>
      <c r="PEN32" s="848"/>
      <c r="PEO32" s="848"/>
      <c r="PEP32" s="848"/>
      <c r="PEQ32" s="848"/>
      <c r="PER32" s="848"/>
      <c r="PES32" s="848"/>
      <c r="PET32" s="848"/>
      <c r="PEU32" s="848"/>
      <c r="PEV32" s="848"/>
      <c r="PEW32" s="848"/>
      <c r="PEX32" s="848"/>
      <c r="PEY32" s="848"/>
      <c r="PEZ32" s="848"/>
      <c r="PFA32" s="848"/>
      <c r="PFB32" s="848"/>
      <c r="PFC32" s="848"/>
      <c r="PFD32" s="848"/>
      <c r="PFE32" s="848"/>
      <c r="PFF32" s="848"/>
      <c r="PFG32" s="848"/>
      <c r="PFH32" s="848"/>
      <c r="PFI32" s="848"/>
      <c r="PFJ32" s="848"/>
      <c r="PFK32" s="848"/>
      <c r="PFL32" s="848"/>
      <c r="PFM32" s="848"/>
      <c r="PFN32" s="848"/>
      <c r="PFO32" s="848"/>
      <c r="PFP32" s="848"/>
      <c r="PFQ32" s="848"/>
      <c r="PFR32" s="848"/>
      <c r="PFS32" s="848"/>
      <c r="PFT32" s="848"/>
      <c r="PFU32" s="848"/>
      <c r="PFV32" s="848"/>
      <c r="PFW32" s="848"/>
      <c r="PFX32" s="848"/>
      <c r="PFY32" s="848"/>
      <c r="PFZ32" s="848"/>
      <c r="PGA32" s="848"/>
      <c r="PGB32" s="848"/>
      <c r="PGC32" s="848"/>
      <c r="PGD32" s="848"/>
      <c r="PGE32" s="848"/>
      <c r="PGF32" s="848"/>
      <c r="PGG32" s="848"/>
      <c r="PGH32" s="848"/>
      <c r="PGI32" s="848"/>
      <c r="PGJ32" s="848"/>
      <c r="PGK32" s="848"/>
      <c r="PGL32" s="848"/>
      <c r="PGM32" s="848"/>
      <c r="PGN32" s="848"/>
      <c r="PGO32" s="848"/>
      <c r="PGP32" s="848"/>
      <c r="PGQ32" s="848"/>
      <c r="PGR32" s="848"/>
      <c r="PGS32" s="848"/>
      <c r="PGT32" s="848"/>
      <c r="PGU32" s="848"/>
      <c r="PGV32" s="848"/>
      <c r="PGW32" s="848"/>
      <c r="PGX32" s="848"/>
      <c r="PGY32" s="848"/>
      <c r="PGZ32" s="848"/>
      <c r="PHA32" s="848"/>
      <c r="PHB32" s="848"/>
      <c r="PHC32" s="848"/>
      <c r="PHD32" s="848"/>
      <c r="PHE32" s="848"/>
      <c r="PHF32" s="848"/>
      <c r="PHG32" s="848"/>
      <c r="PHH32" s="848"/>
      <c r="PHI32" s="848"/>
      <c r="PHJ32" s="848"/>
      <c r="PHK32" s="848"/>
      <c r="PHL32" s="848"/>
      <c r="PHM32" s="848"/>
      <c r="PHN32" s="848"/>
      <c r="PHO32" s="848"/>
      <c r="PHP32" s="848"/>
      <c r="PHQ32" s="848"/>
      <c r="PHR32" s="848"/>
      <c r="PHS32" s="848"/>
      <c r="PHT32" s="848"/>
      <c r="PHU32" s="848"/>
      <c r="PHV32" s="848"/>
      <c r="PHW32" s="848"/>
      <c r="PHX32" s="848"/>
      <c r="PHY32" s="848"/>
      <c r="PHZ32" s="848"/>
      <c r="PIA32" s="848"/>
      <c r="PIB32" s="848"/>
      <c r="PIC32" s="848"/>
      <c r="PID32" s="848"/>
      <c r="PIE32" s="848"/>
      <c r="PIF32" s="848"/>
      <c r="PIG32" s="848"/>
      <c r="PIH32" s="848"/>
      <c r="PII32" s="848"/>
      <c r="PIJ32" s="848"/>
      <c r="PIK32" s="848"/>
      <c r="PIL32" s="848"/>
      <c r="PIM32" s="848"/>
      <c r="PIN32" s="848"/>
      <c r="PIO32" s="848"/>
      <c r="PIP32" s="848"/>
      <c r="PIQ32" s="848"/>
      <c r="PIR32" s="848"/>
      <c r="PIS32" s="848"/>
      <c r="PIT32" s="848"/>
      <c r="PIU32" s="848"/>
      <c r="PIV32" s="848"/>
      <c r="PIW32" s="848"/>
      <c r="PIX32" s="848"/>
      <c r="PIY32" s="848"/>
      <c r="PIZ32" s="848"/>
      <c r="PJA32" s="848"/>
      <c r="PJB32" s="848"/>
      <c r="PJC32" s="848"/>
      <c r="PJD32" s="848"/>
      <c r="PJE32" s="848"/>
      <c r="PJF32" s="848"/>
      <c r="PJG32" s="848"/>
      <c r="PJH32" s="848"/>
      <c r="PJI32" s="848"/>
      <c r="PJJ32" s="848"/>
      <c r="PJK32" s="848"/>
      <c r="PJL32" s="848"/>
      <c r="PJM32" s="848"/>
      <c r="PJN32" s="848"/>
      <c r="PJO32" s="848"/>
      <c r="PJP32" s="848"/>
      <c r="PJQ32" s="848"/>
      <c r="PJR32" s="848"/>
      <c r="PJS32" s="848"/>
      <c r="PJT32" s="848"/>
      <c r="PJU32" s="848"/>
      <c r="PJV32" s="848"/>
      <c r="PJW32" s="848"/>
      <c r="PJX32" s="848"/>
      <c r="PJY32" s="848"/>
      <c r="PJZ32" s="848"/>
      <c r="PKA32" s="848"/>
      <c r="PKB32" s="848"/>
      <c r="PKC32" s="848"/>
      <c r="PKD32" s="848"/>
      <c r="PKE32" s="848"/>
      <c r="PKF32" s="848"/>
      <c r="PKG32" s="848"/>
      <c r="PKH32" s="848"/>
      <c r="PKI32" s="848"/>
      <c r="PKJ32" s="848"/>
      <c r="PKK32" s="848"/>
      <c r="PKL32" s="848"/>
      <c r="PKM32" s="848"/>
      <c r="PKN32" s="848"/>
      <c r="PKO32" s="848"/>
      <c r="PKP32" s="848"/>
      <c r="PKQ32" s="848"/>
      <c r="PKR32" s="848"/>
      <c r="PKS32" s="848"/>
      <c r="PKT32" s="848"/>
      <c r="PKU32" s="848"/>
      <c r="PKV32" s="848"/>
      <c r="PKW32" s="848"/>
      <c r="PKX32" s="848"/>
      <c r="PKY32" s="848"/>
      <c r="PKZ32" s="848"/>
      <c r="PLA32" s="848"/>
      <c r="PLB32" s="848"/>
      <c r="PLC32" s="848"/>
      <c r="PLD32" s="848"/>
      <c r="PLE32" s="848"/>
      <c r="PLF32" s="848"/>
      <c r="PLG32" s="848"/>
      <c r="PLH32" s="848"/>
      <c r="PLI32" s="848"/>
      <c r="PLJ32" s="848"/>
      <c r="PLK32" s="848"/>
      <c r="PLL32" s="848"/>
      <c r="PLM32" s="848"/>
      <c r="PLN32" s="848"/>
      <c r="PLO32" s="848"/>
      <c r="PLP32" s="848"/>
      <c r="PLQ32" s="848"/>
      <c r="PLR32" s="848"/>
      <c r="PLS32" s="848"/>
      <c r="PLT32" s="848"/>
      <c r="PLU32" s="848"/>
      <c r="PLV32" s="848"/>
      <c r="PLW32" s="848"/>
      <c r="PLX32" s="848"/>
      <c r="PLY32" s="848"/>
      <c r="PLZ32" s="848"/>
      <c r="PMA32" s="848"/>
      <c r="PMB32" s="848"/>
      <c r="PMC32" s="848"/>
      <c r="PMD32" s="848"/>
      <c r="PME32" s="848"/>
      <c r="PMF32" s="848"/>
      <c r="PMG32" s="848"/>
      <c r="PMH32" s="848"/>
      <c r="PMI32" s="848"/>
      <c r="PMJ32" s="848"/>
      <c r="PMK32" s="848"/>
      <c r="PML32" s="848"/>
      <c r="PMM32" s="848"/>
      <c r="PMN32" s="848"/>
      <c r="PMO32" s="848"/>
      <c r="PMP32" s="848"/>
      <c r="PMQ32" s="848"/>
      <c r="PMR32" s="848"/>
      <c r="PMS32" s="848"/>
      <c r="PMT32" s="848"/>
      <c r="PMU32" s="848"/>
      <c r="PMV32" s="848"/>
      <c r="PMW32" s="848"/>
      <c r="PMX32" s="848"/>
      <c r="PMY32" s="848"/>
      <c r="PMZ32" s="848"/>
      <c r="PNA32" s="848"/>
      <c r="PNB32" s="848"/>
      <c r="PNC32" s="848"/>
      <c r="PND32" s="848"/>
      <c r="PNE32" s="848"/>
      <c r="PNF32" s="848"/>
      <c r="PNG32" s="848"/>
      <c r="PNH32" s="848"/>
      <c r="PNI32" s="848"/>
      <c r="PNJ32" s="848"/>
      <c r="PNK32" s="848"/>
      <c r="PNL32" s="848"/>
      <c r="PNM32" s="848"/>
      <c r="PNN32" s="848"/>
      <c r="PNO32" s="848"/>
      <c r="PNP32" s="848"/>
      <c r="PNQ32" s="848"/>
      <c r="PNR32" s="848"/>
      <c r="PNS32" s="848"/>
      <c r="PNT32" s="848"/>
      <c r="PNU32" s="848"/>
      <c r="PNV32" s="848"/>
      <c r="PNW32" s="848"/>
      <c r="PNX32" s="848"/>
      <c r="PNY32" s="848"/>
      <c r="PNZ32" s="848"/>
      <c r="POA32" s="848"/>
      <c r="POB32" s="848"/>
      <c r="POC32" s="848"/>
      <c r="POD32" s="848"/>
      <c r="POE32" s="848"/>
      <c r="POF32" s="848"/>
      <c r="POG32" s="848"/>
      <c r="POH32" s="848"/>
      <c r="POI32" s="848"/>
      <c r="POJ32" s="848"/>
      <c r="POK32" s="848"/>
      <c r="POL32" s="848"/>
      <c r="POM32" s="848"/>
      <c r="PON32" s="848"/>
      <c r="POO32" s="848"/>
      <c r="POP32" s="848"/>
      <c r="POQ32" s="848"/>
      <c r="POR32" s="848"/>
      <c r="POS32" s="848"/>
      <c r="POT32" s="848"/>
      <c r="POU32" s="848"/>
      <c r="POV32" s="848"/>
      <c r="POW32" s="848"/>
      <c r="POX32" s="848"/>
      <c r="POY32" s="848"/>
      <c r="POZ32" s="848"/>
      <c r="PPA32" s="848"/>
      <c r="PPB32" s="848"/>
      <c r="PPC32" s="848"/>
      <c r="PPD32" s="848"/>
      <c r="PPE32" s="848"/>
      <c r="PPF32" s="848"/>
      <c r="PPG32" s="848"/>
      <c r="PPH32" s="848"/>
      <c r="PPI32" s="848"/>
      <c r="PPJ32" s="848"/>
      <c r="PPK32" s="848"/>
      <c r="PPL32" s="848"/>
      <c r="PPM32" s="848"/>
      <c r="PPN32" s="848"/>
      <c r="PPO32" s="848"/>
      <c r="PPP32" s="848"/>
      <c r="PPQ32" s="848"/>
      <c r="PPR32" s="848"/>
      <c r="PPS32" s="848"/>
      <c r="PPT32" s="848"/>
      <c r="PPU32" s="848"/>
      <c r="PPV32" s="848"/>
      <c r="PPW32" s="848"/>
      <c r="PPX32" s="848"/>
      <c r="PPY32" s="848"/>
      <c r="PPZ32" s="848"/>
      <c r="PQA32" s="848"/>
      <c r="PQB32" s="848"/>
      <c r="PQC32" s="848"/>
      <c r="PQD32" s="848"/>
      <c r="PQE32" s="848"/>
      <c r="PQF32" s="848"/>
      <c r="PQG32" s="848"/>
      <c r="PQH32" s="848"/>
      <c r="PQI32" s="848"/>
      <c r="PQJ32" s="848"/>
      <c r="PQK32" s="848"/>
      <c r="PQL32" s="848"/>
      <c r="PQM32" s="848"/>
      <c r="PQN32" s="848"/>
      <c r="PQO32" s="848"/>
      <c r="PQP32" s="848"/>
      <c r="PQQ32" s="848"/>
      <c r="PQR32" s="848"/>
      <c r="PQS32" s="848"/>
      <c r="PQT32" s="848"/>
      <c r="PQU32" s="848"/>
      <c r="PQV32" s="848"/>
      <c r="PQW32" s="848"/>
      <c r="PQX32" s="848"/>
      <c r="PQY32" s="848"/>
      <c r="PQZ32" s="848"/>
      <c r="PRA32" s="848"/>
      <c r="PRB32" s="848"/>
      <c r="PRC32" s="848"/>
      <c r="PRD32" s="848"/>
      <c r="PRE32" s="848"/>
      <c r="PRF32" s="848"/>
      <c r="PRG32" s="848"/>
      <c r="PRH32" s="848"/>
      <c r="PRI32" s="848"/>
      <c r="PRJ32" s="848"/>
      <c r="PRK32" s="848"/>
      <c r="PRL32" s="848"/>
      <c r="PRM32" s="848"/>
      <c r="PRN32" s="848"/>
      <c r="PRO32" s="848"/>
      <c r="PRP32" s="848"/>
      <c r="PRQ32" s="848"/>
      <c r="PRR32" s="848"/>
      <c r="PRS32" s="848"/>
      <c r="PRT32" s="848"/>
      <c r="PRU32" s="848"/>
      <c r="PRV32" s="848"/>
      <c r="PRW32" s="848"/>
      <c r="PRX32" s="848"/>
      <c r="PRY32" s="848"/>
      <c r="PRZ32" s="848"/>
      <c r="PSA32" s="848"/>
      <c r="PSB32" s="848"/>
      <c r="PSC32" s="848"/>
      <c r="PSD32" s="848"/>
      <c r="PSE32" s="848"/>
      <c r="PSF32" s="848"/>
      <c r="PSG32" s="848"/>
      <c r="PSH32" s="848"/>
      <c r="PSI32" s="848"/>
      <c r="PSJ32" s="848"/>
      <c r="PSK32" s="848"/>
      <c r="PSL32" s="848"/>
      <c r="PSM32" s="848"/>
      <c r="PSN32" s="848"/>
      <c r="PSO32" s="848"/>
      <c r="PSP32" s="848"/>
      <c r="PSQ32" s="848"/>
      <c r="PSR32" s="848"/>
      <c r="PSS32" s="848"/>
      <c r="PST32" s="848"/>
      <c r="PSU32" s="848"/>
      <c r="PSV32" s="848"/>
      <c r="PSW32" s="848"/>
      <c r="PSX32" s="848"/>
      <c r="PSY32" s="848"/>
      <c r="PSZ32" s="848"/>
      <c r="PTA32" s="848"/>
      <c r="PTB32" s="848"/>
      <c r="PTC32" s="848"/>
      <c r="PTD32" s="848"/>
      <c r="PTE32" s="848"/>
      <c r="PTF32" s="848"/>
      <c r="PTG32" s="848"/>
      <c r="PTH32" s="848"/>
      <c r="PTI32" s="848"/>
      <c r="PTJ32" s="848"/>
      <c r="PTK32" s="848"/>
      <c r="PTL32" s="848"/>
      <c r="PTM32" s="848"/>
      <c r="PTN32" s="848"/>
      <c r="PTO32" s="848"/>
      <c r="PTP32" s="848"/>
      <c r="PTQ32" s="848"/>
      <c r="PTR32" s="848"/>
      <c r="PTS32" s="848"/>
      <c r="PTT32" s="848"/>
      <c r="PTU32" s="848"/>
      <c r="PTV32" s="848"/>
      <c r="PTW32" s="848"/>
      <c r="PTX32" s="848"/>
      <c r="PTY32" s="848"/>
      <c r="PTZ32" s="848"/>
      <c r="PUA32" s="848"/>
      <c r="PUB32" s="848"/>
      <c r="PUC32" s="848"/>
      <c r="PUD32" s="848"/>
      <c r="PUE32" s="848"/>
      <c r="PUF32" s="848"/>
      <c r="PUG32" s="848"/>
      <c r="PUH32" s="848"/>
      <c r="PUI32" s="848"/>
      <c r="PUJ32" s="848"/>
      <c r="PUK32" s="848"/>
      <c r="PUL32" s="848"/>
      <c r="PUM32" s="848"/>
      <c r="PUN32" s="848"/>
      <c r="PUO32" s="848"/>
      <c r="PUP32" s="848"/>
      <c r="PUQ32" s="848"/>
      <c r="PUR32" s="848"/>
      <c r="PUS32" s="848"/>
      <c r="PUT32" s="848"/>
      <c r="PUU32" s="848"/>
      <c r="PUV32" s="848"/>
      <c r="PUW32" s="848"/>
      <c r="PUX32" s="848"/>
      <c r="PUY32" s="848"/>
      <c r="PUZ32" s="848"/>
      <c r="PVA32" s="848"/>
      <c r="PVB32" s="848"/>
      <c r="PVC32" s="848"/>
      <c r="PVD32" s="848"/>
      <c r="PVE32" s="848"/>
      <c r="PVF32" s="848"/>
      <c r="PVG32" s="848"/>
      <c r="PVH32" s="848"/>
      <c r="PVI32" s="848"/>
      <c r="PVJ32" s="848"/>
      <c r="PVK32" s="848"/>
      <c r="PVL32" s="848"/>
      <c r="PVM32" s="848"/>
      <c r="PVN32" s="848"/>
      <c r="PVO32" s="848"/>
      <c r="PVP32" s="848"/>
      <c r="PVQ32" s="848"/>
      <c r="PVR32" s="848"/>
      <c r="PVS32" s="848"/>
      <c r="PVT32" s="848"/>
      <c r="PVU32" s="848"/>
      <c r="PVV32" s="848"/>
      <c r="PVW32" s="848"/>
      <c r="PVX32" s="848"/>
      <c r="PVY32" s="848"/>
      <c r="PVZ32" s="848"/>
      <c r="PWA32" s="848"/>
      <c r="PWB32" s="848"/>
      <c r="PWC32" s="848"/>
      <c r="PWD32" s="848"/>
      <c r="PWE32" s="848"/>
      <c r="PWF32" s="848"/>
      <c r="PWG32" s="848"/>
      <c r="PWH32" s="848"/>
      <c r="PWI32" s="848"/>
      <c r="PWJ32" s="848"/>
      <c r="PWK32" s="848"/>
      <c r="PWL32" s="848"/>
      <c r="PWM32" s="848"/>
      <c r="PWN32" s="848"/>
      <c r="PWO32" s="848"/>
      <c r="PWP32" s="848"/>
      <c r="PWQ32" s="848"/>
      <c r="PWR32" s="848"/>
      <c r="PWS32" s="848"/>
      <c r="PWT32" s="848"/>
      <c r="PWU32" s="848"/>
      <c r="PWV32" s="848"/>
      <c r="PWW32" s="848"/>
      <c r="PWX32" s="848"/>
      <c r="PWY32" s="848"/>
      <c r="PWZ32" s="848"/>
      <c r="PXA32" s="848"/>
      <c r="PXB32" s="848"/>
      <c r="PXC32" s="848"/>
      <c r="PXD32" s="848"/>
      <c r="PXE32" s="848"/>
      <c r="PXF32" s="848"/>
      <c r="PXG32" s="848"/>
      <c r="PXH32" s="848"/>
      <c r="PXI32" s="848"/>
      <c r="PXJ32" s="848"/>
      <c r="PXK32" s="848"/>
      <c r="PXL32" s="848"/>
      <c r="PXM32" s="848"/>
      <c r="PXN32" s="848"/>
      <c r="PXO32" s="848"/>
      <c r="PXP32" s="848"/>
      <c r="PXQ32" s="848"/>
      <c r="PXR32" s="848"/>
      <c r="PXS32" s="848"/>
      <c r="PXT32" s="848"/>
      <c r="PXU32" s="848"/>
      <c r="PXV32" s="848"/>
      <c r="PXW32" s="848"/>
      <c r="PXX32" s="848"/>
      <c r="PXY32" s="848"/>
      <c r="PXZ32" s="848"/>
      <c r="PYA32" s="848"/>
      <c r="PYB32" s="848"/>
      <c r="PYC32" s="848"/>
      <c r="PYD32" s="848"/>
      <c r="PYE32" s="848"/>
      <c r="PYF32" s="848"/>
      <c r="PYG32" s="848"/>
      <c r="PYH32" s="848"/>
      <c r="PYI32" s="848"/>
      <c r="PYJ32" s="848"/>
      <c r="PYK32" s="848"/>
      <c r="PYL32" s="848"/>
      <c r="PYM32" s="848"/>
      <c r="PYN32" s="848"/>
      <c r="PYO32" s="848"/>
      <c r="PYP32" s="848"/>
      <c r="PYQ32" s="848"/>
      <c r="PYR32" s="848"/>
      <c r="PYS32" s="848"/>
      <c r="PYT32" s="848"/>
      <c r="PYU32" s="848"/>
      <c r="PYV32" s="848"/>
      <c r="PYW32" s="848"/>
      <c r="PYX32" s="848"/>
      <c r="PYY32" s="848"/>
      <c r="PYZ32" s="848"/>
      <c r="PZA32" s="848"/>
      <c r="PZB32" s="848"/>
      <c r="PZC32" s="848"/>
      <c r="PZD32" s="848"/>
      <c r="PZE32" s="848"/>
      <c r="PZF32" s="848"/>
      <c r="PZG32" s="848"/>
      <c r="PZH32" s="848"/>
      <c r="PZI32" s="848"/>
      <c r="PZJ32" s="848"/>
      <c r="PZK32" s="848"/>
      <c r="PZL32" s="848"/>
      <c r="PZM32" s="848"/>
      <c r="PZN32" s="848"/>
      <c r="PZO32" s="848"/>
      <c r="PZP32" s="848"/>
      <c r="PZQ32" s="848"/>
      <c r="PZR32" s="848"/>
      <c r="PZS32" s="848"/>
      <c r="PZT32" s="848"/>
      <c r="PZU32" s="848"/>
      <c r="PZV32" s="848"/>
      <c r="PZW32" s="848"/>
      <c r="PZX32" s="848"/>
      <c r="PZY32" s="848"/>
      <c r="PZZ32" s="848"/>
      <c r="QAA32" s="848"/>
      <c r="QAB32" s="848"/>
      <c r="QAC32" s="848"/>
      <c r="QAD32" s="848"/>
      <c r="QAE32" s="848"/>
      <c r="QAF32" s="848"/>
      <c r="QAG32" s="848"/>
      <c r="QAH32" s="848"/>
      <c r="QAI32" s="848"/>
      <c r="QAJ32" s="848"/>
      <c r="QAK32" s="848"/>
      <c r="QAL32" s="848"/>
      <c r="QAM32" s="848"/>
      <c r="QAN32" s="848"/>
      <c r="QAO32" s="848"/>
      <c r="QAP32" s="848"/>
      <c r="QAQ32" s="848"/>
      <c r="QAR32" s="848"/>
      <c r="QAS32" s="848"/>
      <c r="QAT32" s="848"/>
      <c r="QAU32" s="848"/>
      <c r="QAV32" s="848"/>
      <c r="QAW32" s="848"/>
      <c r="QAX32" s="848"/>
      <c r="QAY32" s="848"/>
      <c r="QAZ32" s="848"/>
      <c r="QBA32" s="848"/>
      <c r="QBB32" s="848"/>
      <c r="QBC32" s="848"/>
      <c r="QBD32" s="848"/>
      <c r="QBE32" s="848"/>
      <c r="QBF32" s="848"/>
      <c r="QBG32" s="848"/>
      <c r="QBH32" s="848"/>
      <c r="QBI32" s="848"/>
      <c r="QBJ32" s="848"/>
      <c r="QBK32" s="848"/>
      <c r="QBL32" s="848"/>
      <c r="QBM32" s="848"/>
      <c r="QBN32" s="848"/>
      <c r="QBO32" s="848"/>
      <c r="QBP32" s="848"/>
      <c r="QBQ32" s="848"/>
      <c r="QBR32" s="848"/>
      <c r="QBS32" s="848"/>
      <c r="QBT32" s="848"/>
      <c r="QBU32" s="848"/>
      <c r="QBV32" s="848"/>
      <c r="QBW32" s="848"/>
      <c r="QBX32" s="848"/>
      <c r="QBY32" s="848"/>
      <c r="QBZ32" s="848"/>
      <c r="QCA32" s="848"/>
      <c r="QCB32" s="848"/>
      <c r="QCC32" s="848"/>
      <c r="QCD32" s="848"/>
      <c r="QCE32" s="848"/>
      <c r="QCF32" s="848"/>
      <c r="QCG32" s="848"/>
      <c r="QCH32" s="848"/>
      <c r="QCI32" s="848"/>
      <c r="QCJ32" s="848"/>
      <c r="QCK32" s="848"/>
      <c r="QCL32" s="848"/>
      <c r="QCM32" s="848"/>
      <c r="QCN32" s="848"/>
      <c r="QCO32" s="848"/>
      <c r="QCP32" s="848"/>
      <c r="QCQ32" s="848"/>
      <c r="QCR32" s="848"/>
      <c r="QCS32" s="848"/>
      <c r="QCT32" s="848"/>
      <c r="QCU32" s="848"/>
      <c r="QCV32" s="848"/>
      <c r="QCW32" s="848"/>
      <c r="QCX32" s="848"/>
      <c r="QCY32" s="848"/>
      <c r="QCZ32" s="848"/>
      <c r="QDA32" s="848"/>
      <c r="QDB32" s="848"/>
      <c r="QDC32" s="848"/>
      <c r="QDD32" s="848"/>
      <c r="QDE32" s="848"/>
      <c r="QDF32" s="848"/>
      <c r="QDG32" s="848"/>
      <c r="QDH32" s="848"/>
      <c r="QDI32" s="848"/>
      <c r="QDJ32" s="848"/>
      <c r="QDK32" s="848"/>
      <c r="QDL32" s="848"/>
      <c r="QDM32" s="848"/>
      <c r="QDN32" s="848"/>
      <c r="QDO32" s="848"/>
      <c r="QDP32" s="848"/>
      <c r="QDQ32" s="848"/>
      <c r="QDR32" s="848"/>
      <c r="QDS32" s="848"/>
      <c r="QDT32" s="848"/>
      <c r="QDU32" s="848"/>
      <c r="QDV32" s="848"/>
      <c r="QDW32" s="848"/>
      <c r="QDX32" s="848"/>
      <c r="QDY32" s="848"/>
      <c r="QDZ32" s="848"/>
      <c r="QEA32" s="848"/>
      <c r="QEB32" s="848"/>
      <c r="QEC32" s="848"/>
      <c r="QED32" s="848"/>
      <c r="QEE32" s="848"/>
      <c r="QEF32" s="848"/>
      <c r="QEG32" s="848"/>
      <c r="QEH32" s="848"/>
      <c r="QEI32" s="848"/>
      <c r="QEJ32" s="848"/>
      <c r="QEK32" s="848"/>
      <c r="QEL32" s="848"/>
      <c r="QEM32" s="848"/>
      <c r="QEN32" s="848"/>
      <c r="QEO32" s="848"/>
      <c r="QEP32" s="848"/>
      <c r="QEQ32" s="848"/>
      <c r="QER32" s="848"/>
      <c r="QES32" s="848"/>
      <c r="QET32" s="848"/>
      <c r="QEU32" s="848"/>
      <c r="QEV32" s="848"/>
      <c r="QEW32" s="848"/>
      <c r="QEX32" s="848"/>
      <c r="QEY32" s="848"/>
      <c r="QEZ32" s="848"/>
      <c r="QFA32" s="848"/>
      <c r="QFB32" s="848"/>
      <c r="QFC32" s="848"/>
      <c r="QFD32" s="848"/>
      <c r="QFE32" s="848"/>
      <c r="QFF32" s="848"/>
      <c r="QFG32" s="848"/>
      <c r="QFH32" s="848"/>
      <c r="QFI32" s="848"/>
      <c r="QFJ32" s="848"/>
      <c r="QFK32" s="848"/>
      <c r="QFL32" s="848"/>
      <c r="QFM32" s="848"/>
      <c r="QFN32" s="848"/>
      <c r="QFO32" s="848"/>
      <c r="QFP32" s="848"/>
      <c r="QFQ32" s="848"/>
      <c r="QFR32" s="848"/>
      <c r="QFS32" s="848"/>
      <c r="QFT32" s="848"/>
      <c r="QFU32" s="848"/>
      <c r="QFV32" s="848"/>
      <c r="QFW32" s="848"/>
      <c r="QFX32" s="848"/>
      <c r="QFY32" s="848"/>
      <c r="QFZ32" s="848"/>
      <c r="QGA32" s="848"/>
      <c r="QGB32" s="848"/>
      <c r="QGC32" s="848"/>
      <c r="QGD32" s="848"/>
      <c r="QGE32" s="848"/>
      <c r="QGF32" s="848"/>
      <c r="QGG32" s="848"/>
      <c r="QGH32" s="848"/>
      <c r="QGI32" s="848"/>
      <c r="QGJ32" s="848"/>
      <c r="QGK32" s="848"/>
      <c r="QGL32" s="848"/>
      <c r="QGM32" s="848"/>
      <c r="QGN32" s="848"/>
      <c r="QGO32" s="848"/>
      <c r="QGP32" s="848"/>
      <c r="QGQ32" s="848"/>
      <c r="QGR32" s="848"/>
      <c r="QGS32" s="848"/>
      <c r="QGT32" s="848"/>
      <c r="QGU32" s="848"/>
      <c r="QGV32" s="848"/>
      <c r="QGW32" s="848"/>
      <c r="QGX32" s="848"/>
      <c r="QGY32" s="848"/>
      <c r="QGZ32" s="848"/>
      <c r="QHA32" s="848"/>
      <c r="QHB32" s="848"/>
      <c r="QHC32" s="848"/>
      <c r="QHD32" s="848"/>
      <c r="QHE32" s="848"/>
      <c r="QHF32" s="848"/>
      <c r="QHG32" s="848"/>
      <c r="QHH32" s="848"/>
      <c r="QHI32" s="848"/>
      <c r="QHJ32" s="848"/>
      <c r="QHK32" s="848"/>
      <c r="QHL32" s="848"/>
      <c r="QHM32" s="848"/>
      <c r="QHN32" s="848"/>
      <c r="QHO32" s="848"/>
      <c r="QHP32" s="848"/>
      <c r="QHQ32" s="848"/>
      <c r="QHR32" s="848"/>
      <c r="QHS32" s="848"/>
      <c r="QHT32" s="848"/>
      <c r="QHU32" s="848"/>
      <c r="QHV32" s="848"/>
      <c r="QHW32" s="848"/>
      <c r="QHX32" s="848"/>
      <c r="QHY32" s="848"/>
      <c r="QHZ32" s="848"/>
      <c r="QIA32" s="848"/>
      <c r="QIB32" s="848"/>
      <c r="QIC32" s="848"/>
      <c r="QID32" s="848"/>
      <c r="QIE32" s="848"/>
      <c r="QIF32" s="848"/>
      <c r="QIG32" s="848"/>
      <c r="QIH32" s="848"/>
      <c r="QII32" s="848"/>
      <c r="QIJ32" s="848"/>
      <c r="QIK32" s="848"/>
      <c r="QIL32" s="848"/>
      <c r="QIM32" s="848"/>
      <c r="QIN32" s="848"/>
      <c r="QIO32" s="848"/>
      <c r="QIP32" s="848"/>
      <c r="QIQ32" s="848"/>
      <c r="QIR32" s="848"/>
      <c r="QIS32" s="848"/>
      <c r="QIT32" s="848"/>
      <c r="QIU32" s="848"/>
      <c r="QIV32" s="848"/>
      <c r="QIW32" s="848"/>
      <c r="QIX32" s="848"/>
      <c r="QIY32" s="848"/>
      <c r="QIZ32" s="848"/>
      <c r="QJA32" s="848"/>
      <c r="QJB32" s="848"/>
      <c r="QJC32" s="848"/>
      <c r="QJD32" s="848"/>
      <c r="QJE32" s="848"/>
      <c r="QJF32" s="848"/>
      <c r="QJG32" s="848"/>
      <c r="QJH32" s="848"/>
      <c r="QJI32" s="848"/>
      <c r="QJJ32" s="848"/>
      <c r="QJK32" s="848"/>
      <c r="QJL32" s="848"/>
      <c r="QJM32" s="848"/>
      <c r="QJN32" s="848"/>
      <c r="QJO32" s="848"/>
      <c r="QJP32" s="848"/>
      <c r="QJQ32" s="848"/>
      <c r="QJR32" s="848"/>
      <c r="QJS32" s="848"/>
      <c r="QJT32" s="848"/>
      <c r="QJU32" s="848"/>
      <c r="QJV32" s="848"/>
      <c r="QJW32" s="848"/>
      <c r="QJX32" s="848"/>
      <c r="QJY32" s="848"/>
      <c r="QJZ32" s="848"/>
      <c r="QKA32" s="848"/>
      <c r="QKB32" s="848"/>
      <c r="QKC32" s="848"/>
      <c r="QKD32" s="848"/>
      <c r="QKE32" s="848"/>
      <c r="QKF32" s="848"/>
      <c r="QKG32" s="848"/>
      <c r="QKH32" s="848"/>
      <c r="QKI32" s="848"/>
      <c r="QKJ32" s="848"/>
      <c r="QKK32" s="848"/>
      <c r="QKL32" s="848"/>
      <c r="QKM32" s="848"/>
      <c r="QKN32" s="848"/>
      <c r="QKO32" s="848"/>
      <c r="QKP32" s="848"/>
      <c r="QKQ32" s="848"/>
      <c r="QKR32" s="848"/>
      <c r="QKS32" s="848"/>
      <c r="QKT32" s="848"/>
      <c r="QKU32" s="848"/>
      <c r="QKV32" s="848"/>
      <c r="QKW32" s="848"/>
      <c r="QKX32" s="848"/>
      <c r="QKY32" s="848"/>
      <c r="QKZ32" s="848"/>
      <c r="QLA32" s="848"/>
      <c r="QLB32" s="848"/>
      <c r="QLC32" s="848"/>
      <c r="QLD32" s="848"/>
      <c r="QLE32" s="848"/>
      <c r="QLF32" s="848"/>
      <c r="QLG32" s="848"/>
      <c r="QLH32" s="848"/>
      <c r="QLI32" s="848"/>
      <c r="QLJ32" s="848"/>
      <c r="QLK32" s="848"/>
      <c r="QLL32" s="848"/>
      <c r="QLM32" s="848"/>
      <c r="QLN32" s="848"/>
      <c r="QLO32" s="848"/>
      <c r="QLP32" s="848"/>
      <c r="QLQ32" s="848"/>
      <c r="QLR32" s="848"/>
      <c r="QLS32" s="848"/>
      <c r="QLT32" s="848"/>
      <c r="QLU32" s="848"/>
      <c r="QLV32" s="848"/>
      <c r="QLW32" s="848"/>
      <c r="QLX32" s="848"/>
      <c r="QLY32" s="848"/>
      <c r="QLZ32" s="848"/>
      <c r="QMA32" s="848"/>
      <c r="QMB32" s="848"/>
      <c r="QMC32" s="848"/>
      <c r="QMD32" s="848"/>
      <c r="QME32" s="848"/>
      <c r="QMF32" s="848"/>
      <c r="QMG32" s="848"/>
      <c r="QMH32" s="848"/>
      <c r="QMI32" s="848"/>
      <c r="QMJ32" s="848"/>
      <c r="QMK32" s="848"/>
      <c r="QML32" s="848"/>
      <c r="QMM32" s="848"/>
      <c r="QMN32" s="848"/>
      <c r="QMO32" s="848"/>
      <c r="QMP32" s="848"/>
      <c r="QMQ32" s="848"/>
      <c r="QMR32" s="848"/>
      <c r="QMS32" s="848"/>
      <c r="QMT32" s="848"/>
      <c r="QMU32" s="848"/>
      <c r="QMV32" s="848"/>
      <c r="QMW32" s="848"/>
      <c r="QMX32" s="848"/>
      <c r="QMY32" s="848"/>
      <c r="QMZ32" s="848"/>
      <c r="QNA32" s="848"/>
      <c r="QNB32" s="848"/>
      <c r="QNC32" s="848"/>
      <c r="QND32" s="848"/>
      <c r="QNE32" s="848"/>
      <c r="QNF32" s="848"/>
      <c r="QNG32" s="848"/>
      <c r="QNH32" s="848"/>
      <c r="QNI32" s="848"/>
      <c r="QNJ32" s="848"/>
      <c r="QNK32" s="848"/>
      <c r="QNL32" s="848"/>
      <c r="QNM32" s="848"/>
      <c r="QNN32" s="848"/>
      <c r="QNO32" s="848"/>
      <c r="QNP32" s="848"/>
      <c r="QNQ32" s="848"/>
      <c r="QNR32" s="848"/>
      <c r="QNS32" s="848"/>
      <c r="QNT32" s="848"/>
      <c r="QNU32" s="848"/>
      <c r="QNV32" s="848"/>
      <c r="QNW32" s="848"/>
      <c r="QNX32" s="848"/>
      <c r="QNY32" s="848"/>
      <c r="QNZ32" s="848"/>
      <c r="QOA32" s="848"/>
      <c r="QOB32" s="848"/>
      <c r="QOC32" s="848"/>
      <c r="QOD32" s="848"/>
      <c r="QOE32" s="848"/>
      <c r="QOF32" s="848"/>
      <c r="QOG32" s="848"/>
      <c r="QOH32" s="848"/>
      <c r="QOI32" s="848"/>
      <c r="QOJ32" s="848"/>
      <c r="QOK32" s="848"/>
      <c r="QOL32" s="848"/>
      <c r="QOM32" s="848"/>
      <c r="QON32" s="848"/>
      <c r="QOO32" s="848"/>
      <c r="QOP32" s="848"/>
      <c r="QOQ32" s="848"/>
      <c r="QOR32" s="848"/>
      <c r="QOS32" s="848"/>
      <c r="QOT32" s="848"/>
      <c r="QOU32" s="848"/>
      <c r="QOV32" s="848"/>
      <c r="QOW32" s="848"/>
      <c r="QOX32" s="848"/>
      <c r="QOY32" s="848"/>
      <c r="QOZ32" s="848"/>
      <c r="QPA32" s="848"/>
      <c r="QPB32" s="848"/>
      <c r="QPC32" s="848"/>
      <c r="QPD32" s="848"/>
      <c r="QPE32" s="848"/>
      <c r="QPF32" s="848"/>
      <c r="QPG32" s="848"/>
      <c r="QPH32" s="848"/>
      <c r="QPI32" s="848"/>
      <c r="QPJ32" s="848"/>
      <c r="QPK32" s="848"/>
      <c r="QPL32" s="848"/>
      <c r="QPM32" s="848"/>
      <c r="QPN32" s="848"/>
      <c r="QPO32" s="848"/>
      <c r="QPP32" s="848"/>
      <c r="QPQ32" s="848"/>
      <c r="QPR32" s="848"/>
      <c r="QPS32" s="848"/>
      <c r="QPT32" s="848"/>
      <c r="QPU32" s="848"/>
      <c r="QPV32" s="848"/>
      <c r="QPW32" s="848"/>
      <c r="QPX32" s="848"/>
      <c r="QPY32" s="848"/>
      <c r="QPZ32" s="848"/>
      <c r="QQA32" s="848"/>
      <c r="QQB32" s="848"/>
      <c r="QQC32" s="848"/>
      <c r="QQD32" s="848"/>
      <c r="QQE32" s="848"/>
      <c r="QQF32" s="848"/>
      <c r="QQG32" s="848"/>
      <c r="QQH32" s="848"/>
      <c r="QQI32" s="848"/>
      <c r="QQJ32" s="848"/>
      <c r="QQK32" s="848"/>
      <c r="QQL32" s="848"/>
      <c r="QQM32" s="848"/>
      <c r="QQN32" s="848"/>
      <c r="QQO32" s="848"/>
      <c r="QQP32" s="848"/>
      <c r="QQQ32" s="848"/>
      <c r="QQR32" s="848"/>
      <c r="QQS32" s="848"/>
      <c r="QQT32" s="848"/>
      <c r="QQU32" s="848"/>
      <c r="QQV32" s="848"/>
      <c r="QQW32" s="848"/>
      <c r="QQX32" s="848"/>
      <c r="QQY32" s="848"/>
      <c r="QQZ32" s="848"/>
      <c r="QRA32" s="848"/>
      <c r="QRB32" s="848"/>
      <c r="QRC32" s="848"/>
      <c r="QRD32" s="848"/>
      <c r="QRE32" s="848"/>
      <c r="QRF32" s="848"/>
      <c r="QRG32" s="848"/>
      <c r="QRH32" s="848"/>
      <c r="QRI32" s="848"/>
      <c r="QRJ32" s="848"/>
      <c r="QRK32" s="848"/>
      <c r="QRL32" s="848"/>
      <c r="QRM32" s="848"/>
      <c r="QRN32" s="848"/>
      <c r="QRO32" s="848"/>
      <c r="QRP32" s="848"/>
      <c r="QRQ32" s="848"/>
      <c r="QRR32" s="848"/>
      <c r="QRS32" s="848"/>
      <c r="QRT32" s="848"/>
      <c r="QRU32" s="848"/>
      <c r="QRV32" s="848"/>
      <c r="QRW32" s="848"/>
      <c r="QRX32" s="848"/>
      <c r="QRY32" s="848"/>
      <c r="QRZ32" s="848"/>
      <c r="QSA32" s="848"/>
      <c r="QSB32" s="848"/>
      <c r="QSC32" s="848"/>
      <c r="QSD32" s="848"/>
      <c r="QSE32" s="848"/>
      <c r="QSF32" s="848"/>
      <c r="QSG32" s="848"/>
      <c r="QSH32" s="848"/>
      <c r="QSI32" s="848"/>
      <c r="QSJ32" s="848"/>
      <c r="QSK32" s="848"/>
      <c r="QSL32" s="848"/>
      <c r="QSM32" s="848"/>
      <c r="QSN32" s="848"/>
      <c r="QSO32" s="848"/>
      <c r="QSP32" s="848"/>
      <c r="QSQ32" s="848"/>
      <c r="QSR32" s="848"/>
      <c r="QSS32" s="848"/>
      <c r="QST32" s="848"/>
      <c r="QSU32" s="848"/>
      <c r="QSV32" s="848"/>
      <c r="QSW32" s="848"/>
      <c r="QSX32" s="848"/>
      <c r="QSY32" s="848"/>
      <c r="QSZ32" s="848"/>
      <c r="QTA32" s="848"/>
      <c r="QTB32" s="848"/>
      <c r="QTC32" s="848"/>
      <c r="QTD32" s="848"/>
      <c r="QTE32" s="848"/>
      <c r="QTF32" s="848"/>
      <c r="QTG32" s="848"/>
      <c r="QTH32" s="848"/>
      <c r="QTI32" s="848"/>
      <c r="QTJ32" s="848"/>
      <c r="QTK32" s="848"/>
      <c r="QTL32" s="848"/>
      <c r="QTM32" s="848"/>
      <c r="QTN32" s="848"/>
      <c r="QTO32" s="848"/>
      <c r="QTP32" s="848"/>
      <c r="QTQ32" s="848"/>
      <c r="QTR32" s="848"/>
      <c r="QTS32" s="848"/>
      <c r="QTT32" s="848"/>
      <c r="QTU32" s="848"/>
      <c r="QTV32" s="848"/>
      <c r="QTW32" s="848"/>
      <c r="QTX32" s="848"/>
      <c r="QTY32" s="848"/>
      <c r="QTZ32" s="848"/>
      <c r="QUA32" s="848"/>
      <c r="QUB32" s="848"/>
      <c r="QUC32" s="848"/>
      <c r="QUD32" s="848"/>
      <c r="QUE32" s="848"/>
      <c r="QUF32" s="848"/>
      <c r="QUG32" s="848"/>
      <c r="QUH32" s="848"/>
      <c r="QUI32" s="848"/>
      <c r="QUJ32" s="848"/>
      <c r="QUK32" s="848"/>
      <c r="QUL32" s="848"/>
      <c r="QUM32" s="848"/>
      <c r="QUN32" s="848"/>
      <c r="QUO32" s="848"/>
      <c r="QUP32" s="848"/>
      <c r="QUQ32" s="848"/>
      <c r="QUR32" s="848"/>
      <c r="QUS32" s="848"/>
      <c r="QUT32" s="848"/>
      <c r="QUU32" s="848"/>
      <c r="QUV32" s="848"/>
      <c r="QUW32" s="848"/>
      <c r="QUX32" s="848"/>
      <c r="QUY32" s="848"/>
      <c r="QUZ32" s="848"/>
      <c r="QVA32" s="848"/>
      <c r="QVB32" s="848"/>
      <c r="QVC32" s="848"/>
      <c r="QVD32" s="848"/>
      <c r="QVE32" s="848"/>
      <c r="QVF32" s="848"/>
      <c r="QVG32" s="848"/>
      <c r="QVH32" s="848"/>
      <c r="QVI32" s="848"/>
      <c r="QVJ32" s="848"/>
      <c r="QVK32" s="848"/>
      <c r="QVL32" s="848"/>
      <c r="QVM32" s="848"/>
      <c r="QVN32" s="848"/>
      <c r="QVO32" s="848"/>
      <c r="QVP32" s="848"/>
      <c r="QVQ32" s="848"/>
      <c r="QVR32" s="848"/>
      <c r="QVS32" s="848"/>
      <c r="QVT32" s="848"/>
      <c r="QVU32" s="848"/>
      <c r="QVV32" s="848"/>
      <c r="QVW32" s="848"/>
      <c r="QVX32" s="848"/>
      <c r="QVY32" s="848"/>
      <c r="QVZ32" s="848"/>
      <c r="QWA32" s="848"/>
      <c r="QWB32" s="848"/>
      <c r="QWC32" s="848"/>
      <c r="QWD32" s="848"/>
      <c r="QWE32" s="848"/>
      <c r="QWF32" s="848"/>
      <c r="QWG32" s="848"/>
      <c r="QWH32" s="848"/>
      <c r="QWI32" s="848"/>
      <c r="QWJ32" s="848"/>
      <c r="QWK32" s="848"/>
      <c r="QWL32" s="848"/>
      <c r="QWM32" s="848"/>
      <c r="QWN32" s="848"/>
      <c r="QWO32" s="848"/>
      <c r="QWP32" s="848"/>
      <c r="QWQ32" s="848"/>
      <c r="QWR32" s="848"/>
      <c r="QWS32" s="848"/>
      <c r="QWT32" s="848"/>
      <c r="QWU32" s="848"/>
      <c r="QWV32" s="848"/>
      <c r="QWW32" s="848"/>
      <c r="QWX32" s="848"/>
      <c r="QWY32" s="848"/>
      <c r="QWZ32" s="848"/>
      <c r="QXA32" s="848"/>
      <c r="QXB32" s="848"/>
      <c r="QXC32" s="848"/>
      <c r="QXD32" s="848"/>
      <c r="QXE32" s="848"/>
      <c r="QXF32" s="848"/>
      <c r="QXG32" s="848"/>
      <c r="QXH32" s="848"/>
      <c r="QXI32" s="848"/>
      <c r="QXJ32" s="848"/>
      <c r="QXK32" s="848"/>
      <c r="QXL32" s="848"/>
      <c r="QXM32" s="848"/>
      <c r="QXN32" s="848"/>
      <c r="QXO32" s="848"/>
      <c r="QXP32" s="848"/>
      <c r="QXQ32" s="848"/>
      <c r="QXR32" s="848"/>
      <c r="QXS32" s="848"/>
      <c r="QXT32" s="848"/>
      <c r="QXU32" s="848"/>
      <c r="QXV32" s="848"/>
      <c r="QXW32" s="848"/>
      <c r="QXX32" s="848"/>
      <c r="QXY32" s="848"/>
      <c r="QXZ32" s="848"/>
      <c r="QYA32" s="848"/>
      <c r="QYB32" s="848"/>
      <c r="QYC32" s="848"/>
      <c r="QYD32" s="848"/>
      <c r="QYE32" s="848"/>
      <c r="QYF32" s="848"/>
      <c r="QYG32" s="848"/>
      <c r="QYH32" s="848"/>
      <c r="QYI32" s="848"/>
      <c r="QYJ32" s="848"/>
      <c r="QYK32" s="848"/>
      <c r="QYL32" s="848"/>
      <c r="QYM32" s="848"/>
      <c r="QYN32" s="848"/>
      <c r="QYO32" s="848"/>
      <c r="QYP32" s="848"/>
      <c r="QYQ32" s="848"/>
      <c r="QYR32" s="848"/>
      <c r="QYS32" s="848"/>
      <c r="QYT32" s="848"/>
      <c r="QYU32" s="848"/>
      <c r="QYV32" s="848"/>
      <c r="QYW32" s="848"/>
      <c r="QYX32" s="848"/>
      <c r="QYY32" s="848"/>
      <c r="QYZ32" s="848"/>
      <c r="QZA32" s="848"/>
      <c r="QZB32" s="848"/>
      <c r="QZC32" s="848"/>
      <c r="QZD32" s="848"/>
      <c r="QZE32" s="848"/>
      <c r="QZF32" s="848"/>
      <c r="QZG32" s="848"/>
      <c r="QZH32" s="848"/>
      <c r="QZI32" s="848"/>
      <c r="QZJ32" s="848"/>
      <c r="QZK32" s="848"/>
      <c r="QZL32" s="848"/>
      <c r="QZM32" s="848"/>
      <c r="QZN32" s="848"/>
      <c r="QZO32" s="848"/>
      <c r="QZP32" s="848"/>
      <c r="QZQ32" s="848"/>
      <c r="QZR32" s="848"/>
      <c r="QZS32" s="848"/>
      <c r="QZT32" s="848"/>
      <c r="QZU32" s="848"/>
      <c r="QZV32" s="848"/>
      <c r="QZW32" s="848"/>
      <c r="QZX32" s="848"/>
      <c r="QZY32" s="848"/>
      <c r="QZZ32" s="848"/>
      <c r="RAA32" s="848"/>
      <c r="RAB32" s="848"/>
      <c r="RAC32" s="848"/>
      <c r="RAD32" s="848"/>
      <c r="RAE32" s="848"/>
      <c r="RAF32" s="848"/>
      <c r="RAG32" s="848"/>
      <c r="RAH32" s="848"/>
      <c r="RAI32" s="848"/>
      <c r="RAJ32" s="848"/>
      <c r="RAK32" s="848"/>
      <c r="RAL32" s="848"/>
      <c r="RAM32" s="848"/>
      <c r="RAN32" s="848"/>
      <c r="RAO32" s="848"/>
      <c r="RAP32" s="848"/>
      <c r="RAQ32" s="848"/>
      <c r="RAR32" s="848"/>
      <c r="RAS32" s="848"/>
      <c r="RAT32" s="848"/>
      <c r="RAU32" s="848"/>
      <c r="RAV32" s="848"/>
      <c r="RAW32" s="848"/>
      <c r="RAX32" s="848"/>
      <c r="RAY32" s="848"/>
      <c r="RAZ32" s="848"/>
      <c r="RBA32" s="848"/>
      <c r="RBB32" s="848"/>
      <c r="RBC32" s="848"/>
      <c r="RBD32" s="848"/>
      <c r="RBE32" s="848"/>
      <c r="RBF32" s="848"/>
      <c r="RBG32" s="848"/>
      <c r="RBH32" s="848"/>
      <c r="RBI32" s="848"/>
      <c r="RBJ32" s="848"/>
      <c r="RBK32" s="848"/>
      <c r="RBL32" s="848"/>
      <c r="RBM32" s="848"/>
      <c r="RBN32" s="848"/>
      <c r="RBO32" s="848"/>
      <c r="RBP32" s="848"/>
      <c r="RBQ32" s="848"/>
      <c r="RBR32" s="848"/>
      <c r="RBS32" s="848"/>
      <c r="RBT32" s="848"/>
      <c r="RBU32" s="848"/>
      <c r="RBV32" s="848"/>
      <c r="RBW32" s="848"/>
      <c r="RBX32" s="848"/>
      <c r="RBY32" s="848"/>
      <c r="RBZ32" s="848"/>
      <c r="RCA32" s="848"/>
      <c r="RCB32" s="848"/>
      <c r="RCC32" s="848"/>
      <c r="RCD32" s="848"/>
      <c r="RCE32" s="848"/>
      <c r="RCF32" s="848"/>
      <c r="RCG32" s="848"/>
      <c r="RCH32" s="848"/>
      <c r="RCI32" s="848"/>
      <c r="RCJ32" s="848"/>
      <c r="RCK32" s="848"/>
      <c r="RCL32" s="848"/>
      <c r="RCM32" s="848"/>
      <c r="RCN32" s="848"/>
      <c r="RCO32" s="848"/>
      <c r="RCP32" s="848"/>
      <c r="RCQ32" s="848"/>
      <c r="RCR32" s="848"/>
      <c r="RCS32" s="848"/>
      <c r="RCT32" s="848"/>
      <c r="RCU32" s="848"/>
      <c r="RCV32" s="848"/>
      <c r="RCW32" s="848"/>
      <c r="RCX32" s="848"/>
      <c r="RCY32" s="848"/>
      <c r="RCZ32" s="848"/>
      <c r="RDA32" s="848"/>
      <c r="RDB32" s="848"/>
      <c r="RDC32" s="848"/>
      <c r="RDD32" s="848"/>
      <c r="RDE32" s="848"/>
      <c r="RDF32" s="848"/>
      <c r="RDG32" s="848"/>
      <c r="RDH32" s="848"/>
      <c r="RDI32" s="848"/>
      <c r="RDJ32" s="848"/>
      <c r="RDK32" s="848"/>
      <c r="RDL32" s="848"/>
      <c r="RDM32" s="848"/>
      <c r="RDN32" s="848"/>
      <c r="RDO32" s="848"/>
      <c r="RDP32" s="848"/>
      <c r="RDQ32" s="848"/>
      <c r="RDR32" s="848"/>
      <c r="RDS32" s="848"/>
      <c r="RDT32" s="848"/>
      <c r="RDU32" s="848"/>
      <c r="RDV32" s="848"/>
      <c r="RDW32" s="848"/>
      <c r="RDX32" s="848"/>
      <c r="RDY32" s="848"/>
      <c r="RDZ32" s="848"/>
      <c r="REA32" s="848"/>
      <c r="REB32" s="848"/>
      <c r="REC32" s="848"/>
      <c r="RED32" s="848"/>
      <c r="REE32" s="848"/>
      <c r="REF32" s="848"/>
      <c r="REG32" s="848"/>
      <c r="REH32" s="848"/>
      <c r="REI32" s="848"/>
      <c r="REJ32" s="848"/>
      <c r="REK32" s="848"/>
      <c r="REL32" s="848"/>
      <c r="REM32" s="848"/>
      <c r="REN32" s="848"/>
      <c r="REO32" s="848"/>
      <c r="REP32" s="848"/>
      <c r="REQ32" s="848"/>
      <c r="RER32" s="848"/>
      <c r="RES32" s="848"/>
      <c r="RET32" s="848"/>
      <c r="REU32" s="848"/>
      <c r="REV32" s="848"/>
      <c r="REW32" s="848"/>
      <c r="REX32" s="848"/>
      <c r="REY32" s="848"/>
      <c r="REZ32" s="848"/>
      <c r="RFA32" s="848"/>
      <c r="RFB32" s="848"/>
      <c r="RFC32" s="848"/>
      <c r="RFD32" s="848"/>
      <c r="RFE32" s="848"/>
      <c r="RFF32" s="848"/>
      <c r="RFG32" s="848"/>
      <c r="RFH32" s="848"/>
      <c r="RFI32" s="848"/>
      <c r="RFJ32" s="848"/>
      <c r="RFK32" s="848"/>
      <c r="RFL32" s="848"/>
      <c r="RFM32" s="848"/>
      <c r="RFN32" s="848"/>
      <c r="RFO32" s="848"/>
      <c r="RFP32" s="848"/>
      <c r="RFQ32" s="848"/>
      <c r="RFR32" s="848"/>
      <c r="RFS32" s="848"/>
      <c r="RFT32" s="848"/>
      <c r="RFU32" s="848"/>
      <c r="RFV32" s="848"/>
      <c r="RFW32" s="848"/>
      <c r="RFX32" s="848"/>
      <c r="RFY32" s="848"/>
      <c r="RFZ32" s="848"/>
      <c r="RGA32" s="848"/>
      <c r="RGB32" s="848"/>
      <c r="RGC32" s="848"/>
      <c r="RGD32" s="848"/>
      <c r="RGE32" s="848"/>
      <c r="RGF32" s="848"/>
      <c r="RGG32" s="848"/>
      <c r="RGH32" s="848"/>
      <c r="RGI32" s="848"/>
      <c r="RGJ32" s="848"/>
      <c r="RGK32" s="848"/>
      <c r="RGL32" s="848"/>
      <c r="RGM32" s="848"/>
      <c r="RGN32" s="848"/>
      <c r="RGO32" s="848"/>
      <c r="RGP32" s="848"/>
      <c r="RGQ32" s="848"/>
      <c r="RGR32" s="848"/>
      <c r="RGS32" s="848"/>
      <c r="RGT32" s="848"/>
      <c r="RGU32" s="848"/>
      <c r="RGV32" s="848"/>
      <c r="RGW32" s="848"/>
      <c r="RGX32" s="848"/>
      <c r="RGY32" s="848"/>
      <c r="RGZ32" s="848"/>
      <c r="RHA32" s="848"/>
      <c r="RHB32" s="848"/>
      <c r="RHC32" s="848"/>
      <c r="RHD32" s="848"/>
      <c r="RHE32" s="848"/>
      <c r="RHF32" s="848"/>
      <c r="RHG32" s="848"/>
      <c r="RHH32" s="848"/>
      <c r="RHI32" s="848"/>
      <c r="RHJ32" s="848"/>
      <c r="RHK32" s="848"/>
      <c r="RHL32" s="848"/>
      <c r="RHM32" s="848"/>
      <c r="RHN32" s="848"/>
      <c r="RHO32" s="848"/>
      <c r="RHP32" s="848"/>
      <c r="RHQ32" s="848"/>
      <c r="RHR32" s="848"/>
      <c r="RHS32" s="848"/>
      <c r="RHT32" s="848"/>
      <c r="RHU32" s="848"/>
      <c r="RHV32" s="848"/>
      <c r="RHW32" s="848"/>
      <c r="RHX32" s="848"/>
      <c r="RHY32" s="848"/>
      <c r="RHZ32" s="848"/>
      <c r="RIA32" s="848"/>
      <c r="RIB32" s="848"/>
      <c r="RIC32" s="848"/>
      <c r="RID32" s="848"/>
      <c r="RIE32" s="848"/>
      <c r="RIF32" s="848"/>
      <c r="RIG32" s="848"/>
      <c r="RIH32" s="848"/>
      <c r="RII32" s="848"/>
      <c r="RIJ32" s="848"/>
      <c r="RIK32" s="848"/>
      <c r="RIL32" s="848"/>
      <c r="RIM32" s="848"/>
      <c r="RIN32" s="848"/>
      <c r="RIO32" s="848"/>
      <c r="RIP32" s="848"/>
      <c r="RIQ32" s="848"/>
      <c r="RIR32" s="848"/>
      <c r="RIS32" s="848"/>
      <c r="RIT32" s="848"/>
      <c r="RIU32" s="848"/>
      <c r="RIV32" s="848"/>
      <c r="RIW32" s="848"/>
      <c r="RIX32" s="848"/>
      <c r="RIY32" s="848"/>
      <c r="RIZ32" s="848"/>
      <c r="RJA32" s="848"/>
      <c r="RJB32" s="848"/>
      <c r="RJC32" s="848"/>
      <c r="RJD32" s="848"/>
      <c r="RJE32" s="848"/>
      <c r="RJF32" s="848"/>
      <c r="RJG32" s="848"/>
      <c r="RJH32" s="848"/>
      <c r="RJI32" s="848"/>
      <c r="RJJ32" s="848"/>
      <c r="RJK32" s="848"/>
      <c r="RJL32" s="848"/>
      <c r="RJM32" s="848"/>
      <c r="RJN32" s="848"/>
      <c r="RJO32" s="848"/>
      <c r="RJP32" s="848"/>
      <c r="RJQ32" s="848"/>
      <c r="RJR32" s="848"/>
      <c r="RJS32" s="848"/>
      <c r="RJT32" s="848"/>
      <c r="RJU32" s="848"/>
      <c r="RJV32" s="848"/>
      <c r="RJW32" s="848"/>
      <c r="RJX32" s="848"/>
      <c r="RJY32" s="848"/>
      <c r="RJZ32" s="848"/>
      <c r="RKA32" s="848"/>
      <c r="RKB32" s="848"/>
      <c r="RKC32" s="848"/>
      <c r="RKD32" s="848"/>
      <c r="RKE32" s="848"/>
      <c r="RKF32" s="848"/>
      <c r="RKG32" s="848"/>
      <c r="RKH32" s="848"/>
      <c r="RKI32" s="848"/>
      <c r="RKJ32" s="848"/>
      <c r="RKK32" s="848"/>
      <c r="RKL32" s="848"/>
      <c r="RKM32" s="848"/>
      <c r="RKN32" s="848"/>
      <c r="RKO32" s="848"/>
      <c r="RKP32" s="848"/>
      <c r="RKQ32" s="848"/>
      <c r="RKR32" s="848"/>
      <c r="RKS32" s="848"/>
      <c r="RKT32" s="848"/>
      <c r="RKU32" s="848"/>
      <c r="RKV32" s="848"/>
      <c r="RKW32" s="848"/>
      <c r="RKX32" s="848"/>
      <c r="RKY32" s="848"/>
      <c r="RKZ32" s="848"/>
      <c r="RLA32" s="848"/>
      <c r="RLB32" s="848"/>
      <c r="RLC32" s="848"/>
      <c r="RLD32" s="848"/>
      <c r="RLE32" s="848"/>
      <c r="RLF32" s="848"/>
      <c r="RLG32" s="848"/>
      <c r="RLH32" s="848"/>
      <c r="RLI32" s="848"/>
      <c r="RLJ32" s="848"/>
      <c r="RLK32" s="848"/>
      <c r="RLL32" s="848"/>
      <c r="RLM32" s="848"/>
      <c r="RLN32" s="848"/>
      <c r="RLO32" s="848"/>
      <c r="RLP32" s="848"/>
      <c r="RLQ32" s="848"/>
      <c r="RLR32" s="848"/>
      <c r="RLS32" s="848"/>
      <c r="RLT32" s="848"/>
      <c r="RLU32" s="848"/>
      <c r="RLV32" s="848"/>
      <c r="RLW32" s="848"/>
      <c r="RLX32" s="848"/>
      <c r="RLY32" s="848"/>
      <c r="RLZ32" s="848"/>
      <c r="RMA32" s="848"/>
      <c r="RMB32" s="848"/>
      <c r="RMC32" s="848"/>
      <c r="RMD32" s="848"/>
      <c r="RME32" s="848"/>
      <c r="RMF32" s="848"/>
      <c r="RMG32" s="848"/>
      <c r="RMH32" s="848"/>
      <c r="RMI32" s="848"/>
      <c r="RMJ32" s="848"/>
      <c r="RMK32" s="848"/>
      <c r="RML32" s="848"/>
      <c r="RMM32" s="848"/>
      <c r="RMN32" s="848"/>
      <c r="RMO32" s="848"/>
      <c r="RMP32" s="848"/>
      <c r="RMQ32" s="848"/>
      <c r="RMR32" s="848"/>
      <c r="RMS32" s="848"/>
      <c r="RMT32" s="848"/>
      <c r="RMU32" s="848"/>
      <c r="RMV32" s="848"/>
      <c r="RMW32" s="848"/>
      <c r="RMX32" s="848"/>
      <c r="RMY32" s="848"/>
      <c r="RMZ32" s="848"/>
      <c r="RNA32" s="848"/>
      <c r="RNB32" s="848"/>
      <c r="RNC32" s="848"/>
      <c r="RND32" s="848"/>
      <c r="RNE32" s="848"/>
      <c r="RNF32" s="848"/>
      <c r="RNG32" s="848"/>
      <c r="RNH32" s="848"/>
      <c r="RNI32" s="848"/>
      <c r="RNJ32" s="848"/>
      <c r="RNK32" s="848"/>
      <c r="RNL32" s="848"/>
      <c r="RNM32" s="848"/>
      <c r="RNN32" s="848"/>
      <c r="RNO32" s="848"/>
      <c r="RNP32" s="848"/>
      <c r="RNQ32" s="848"/>
      <c r="RNR32" s="848"/>
      <c r="RNS32" s="848"/>
      <c r="RNT32" s="848"/>
      <c r="RNU32" s="848"/>
      <c r="RNV32" s="848"/>
      <c r="RNW32" s="848"/>
      <c r="RNX32" s="848"/>
      <c r="RNY32" s="848"/>
      <c r="RNZ32" s="848"/>
      <c r="ROA32" s="848"/>
      <c r="ROB32" s="848"/>
      <c r="ROC32" s="848"/>
      <c r="ROD32" s="848"/>
      <c r="ROE32" s="848"/>
      <c r="ROF32" s="848"/>
      <c r="ROG32" s="848"/>
      <c r="ROH32" s="848"/>
      <c r="ROI32" s="848"/>
      <c r="ROJ32" s="848"/>
      <c r="ROK32" s="848"/>
      <c r="ROL32" s="848"/>
      <c r="ROM32" s="848"/>
      <c r="RON32" s="848"/>
      <c r="ROO32" s="848"/>
      <c r="ROP32" s="848"/>
      <c r="ROQ32" s="848"/>
      <c r="ROR32" s="848"/>
      <c r="ROS32" s="848"/>
      <c r="ROT32" s="848"/>
      <c r="ROU32" s="848"/>
      <c r="ROV32" s="848"/>
      <c r="ROW32" s="848"/>
      <c r="ROX32" s="848"/>
      <c r="ROY32" s="848"/>
      <c r="ROZ32" s="848"/>
      <c r="RPA32" s="848"/>
      <c r="RPB32" s="848"/>
      <c r="RPC32" s="848"/>
      <c r="RPD32" s="848"/>
      <c r="RPE32" s="848"/>
      <c r="RPF32" s="848"/>
      <c r="RPG32" s="848"/>
      <c r="RPH32" s="848"/>
      <c r="RPI32" s="848"/>
      <c r="RPJ32" s="848"/>
      <c r="RPK32" s="848"/>
      <c r="RPL32" s="848"/>
      <c r="RPM32" s="848"/>
      <c r="RPN32" s="848"/>
      <c r="RPO32" s="848"/>
      <c r="RPP32" s="848"/>
      <c r="RPQ32" s="848"/>
      <c r="RPR32" s="848"/>
      <c r="RPS32" s="848"/>
      <c r="RPT32" s="848"/>
      <c r="RPU32" s="848"/>
      <c r="RPV32" s="848"/>
      <c r="RPW32" s="848"/>
      <c r="RPX32" s="848"/>
      <c r="RPY32" s="848"/>
      <c r="RPZ32" s="848"/>
      <c r="RQA32" s="848"/>
      <c r="RQB32" s="848"/>
      <c r="RQC32" s="848"/>
      <c r="RQD32" s="848"/>
      <c r="RQE32" s="848"/>
      <c r="RQF32" s="848"/>
      <c r="RQG32" s="848"/>
      <c r="RQH32" s="848"/>
      <c r="RQI32" s="848"/>
      <c r="RQJ32" s="848"/>
      <c r="RQK32" s="848"/>
      <c r="RQL32" s="848"/>
      <c r="RQM32" s="848"/>
      <c r="RQN32" s="848"/>
      <c r="RQO32" s="848"/>
      <c r="RQP32" s="848"/>
      <c r="RQQ32" s="848"/>
      <c r="RQR32" s="848"/>
      <c r="RQS32" s="848"/>
      <c r="RQT32" s="848"/>
      <c r="RQU32" s="848"/>
      <c r="RQV32" s="848"/>
      <c r="RQW32" s="848"/>
      <c r="RQX32" s="848"/>
      <c r="RQY32" s="848"/>
      <c r="RQZ32" s="848"/>
      <c r="RRA32" s="848"/>
      <c r="RRB32" s="848"/>
      <c r="RRC32" s="848"/>
      <c r="RRD32" s="848"/>
      <c r="RRE32" s="848"/>
      <c r="RRF32" s="848"/>
      <c r="RRG32" s="848"/>
      <c r="RRH32" s="848"/>
      <c r="RRI32" s="848"/>
      <c r="RRJ32" s="848"/>
      <c r="RRK32" s="848"/>
      <c r="RRL32" s="848"/>
      <c r="RRM32" s="848"/>
      <c r="RRN32" s="848"/>
      <c r="RRO32" s="848"/>
      <c r="RRP32" s="848"/>
      <c r="RRQ32" s="848"/>
      <c r="RRR32" s="848"/>
      <c r="RRS32" s="848"/>
      <c r="RRT32" s="848"/>
      <c r="RRU32" s="848"/>
      <c r="RRV32" s="848"/>
      <c r="RRW32" s="848"/>
      <c r="RRX32" s="848"/>
      <c r="RRY32" s="848"/>
      <c r="RRZ32" s="848"/>
      <c r="RSA32" s="848"/>
      <c r="RSB32" s="848"/>
      <c r="RSC32" s="848"/>
      <c r="RSD32" s="848"/>
      <c r="RSE32" s="848"/>
      <c r="RSF32" s="848"/>
      <c r="RSG32" s="848"/>
      <c r="RSH32" s="848"/>
      <c r="RSI32" s="848"/>
      <c r="RSJ32" s="848"/>
      <c r="RSK32" s="848"/>
      <c r="RSL32" s="848"/>
      <c r="RSM32" s="848"/>
      <c r="RSN32" s="848"/>
      <c r="RSO32" s="848"/>
      <c r="RSP32" s="848"/>
      <c r="RSQ32" s="848"/>
      <c r="RSR32" s="848"/>
      <c r="RSS32" s="848"/>
      <c r="RST32" s="848"/>
      <c r="RSU32" s="848"/>
      <c r="RSV32" s="848"/>
      <c r="RSW32" s="848"/>
      <c r="RSX32" s="848"/>
      <c r="RSY32" s="848"/>
      <c r="RSZ32" s="848"/>
      <c r="RTA32" s="848"/>
      <c r="RTB32" s="848"/>
      <c r="RTC32" s="848"/>
      <c r="RTD32" s="848"/>
      <c r="RTE32" s="848"/>
      <c r="RTF32" s="848"/>
      <c r="RTG32" s="848"/>
      <c r="RTH32" s="848"/>
      <c r="RTI32" s="848"/>
      <c r="RTJ32" s="848"/>
      <c r="RTK32" s="848"/>
      <c r="RTL32" s="848"/>
      <c r="RTM32" s="848"/>
      <c r="RTN32" s="848"/>
      <c r="RTO32" s="848"/>
      <c r="RTP32" s="848"/>
      <c r="RTQ32" s="848"/>
      <c r="RTR32" s="848"/>
      <c r="RTS32" s="848"/>
      <c r="RTT32" s="848"/>
      <c r="RTU32" s="848"/>
      <c r="RTV32" s="848"/>
      <c r="RTW32" s="848"/>
      <c r="RTX32" s="848"/>
      <c r="RTY32" s="848"/>
      <c r="RTZ32" s="848"/>
      <c r="RUA32" s="848"/>
      <c r="RUB32" s="848"/>
      <c r="RUC32" s="848"/>
      <c r="RUD32" s="848"/>
      <c r="RUE32" s="848"/>
      <c r="RUF32" s="848"/>
      <c r="RUG32" s="848"/>
      <c r="RUH32" s="848"/>
      <c r="RUI32" s="848"/>
      <c r="RUJ32" s="848"/>
      <c r="RUK32" s="848"/>
      <c r="RUL32" s="848"/>
      <c r="RUM32" s="848"/>
      <c r="RUN32" s="848"/>
      <c r="RUO32" s="848"/>
      <c r="RUP32" s="848"/>
      <c r="RUQ32" s="848"/>
      <c r="RUR32" s="848"/>
      <c r="RUS32" s="848"/>
      <c r="RUT32" s="848"/>
      <c r="RUU32" s="848"/>
      <c r="RUV32" s="848"/>
      <c r="RUW32" s="848"/>
      <c r="RUX32" s="848"/>
      <c r="RUY32" s="848"/>
      <c r="RUZ32" s="848"/>
      <c r="RVA32" s="848"/>
      <c r="RVB32" s="848"/>
      <c r="RVC32" s="848"/>
      <c r="RVD32" s="848"/>
      <c r="RVE32" s="848"/>
      <c r="RVF32" s="848"/>
      <c r="RVG32" s="848"/>
      <c r="RVH32" s="848"/>
      <c r="RVI32" s="848"/>
      <c r="RVJ32" s="848"/>
      <c r="RVK32" s="848"/>
      <c r="RVL32" s="848"/>
      <c r="RVM32" s="848"/>
      <c r="RVN32" s="848"/>
      <c r="RVO32" s="848"/>
      <c r="RVP32" s="848"/>
      <c r="RVQ32" s="848"/>
      <c r="RVR32" s="848"/>
      <c r="RVS32" s="848"/>
      <c r="RVT32" s="848"/>
      <c r="RVU32" s="848"/>
      <c r="RVV32" s="848"/>
      <c r="RVW32" s="848"/>
      <c r="RVX32" s="848"/>
      <c r="RVY32" s="848"/>
      <c r="RVZ32" s="848"/>
      <c r="RWA32" s="848"/>
      <c r="RWB32" s="848"/>
      <c r="RWC32" s="848"/>
      <c r="RWD32" s="848"/>
      <c r="RWE32" s="848"/>
      <c r="RWF32" s="848"/>
      <c r="RWG32" s="848"/>
      <c r="RWH32" s="848"/>
      <c r="RWI32" s="848"/>
      <c r="RWJ32" s="848"/>
      <c r="RWK32" s="848"/>
      <c r="RWL32" s="848"/>
      <c r="RWM32" s="848"/>
      <c r="RWN32" s="848"/>
      <c r="RWO32" s="848"/>
      <c r="RWP32" s="848"/>
      <c r="RWQ32" s="848"/>
      <c r="RWR32" s="848"/>
      <c r="RWS32" s="848"/>
      <c r="RWT32" s="848"/>
      <c r="RWU32" s="848"/>
      <c r="RWV32" s="848"/>
      <c r="RWW32" s="848"/>
      <c r="RWX32" s="848"/>
      <c r="RWY32" s="848"/>
      <c r="RWZ32" s="848"/>
      <c r="RXA32" s="848"/>
      <c r="RXB32" s="848"/>
      <c r="RXC32" s="848"/>
      <c r="RXD32" s="848"/>
      <c r="RXE32" s="848"/>
      <c r="RXF32" s="848"/>
      <c r="RXG32" s="848"/>
      <c r="RXH32" s="848"/>
      <c r="RXI32" s="848"/>
      <c r="RXJ32" s="848"/>
      <c r="RXK32" s="848"/>
      <c r="RXL32" s="848"/>
      <c r="RXM32" s="848"/>
      <c r="RXN32" s="848"/>
      <c r="RXO32" s="848"/>
      <c r="RXP32" s="848"/>
      <c r="RXQ32" s="848"/>
      <c r="RXR32" s="848"/>
      <c r="RXS32" s="848"/>
      <c r="RXT32" s="848"/>
      <c r="RXU32" s="848"/>
      <c r="RXV32" s="848"/>
      <c r="RXW32" s="848"/>
      <c r="RXX32" s="848"/>
      <c r="RXY32" s="848"/>
      <c r="RXZ32" s="848"/>
      <c r="RYA32" s="848"/>
      <c r="RYB32" s="848"/>
      <c r="RYC32" s="848"/>
      <c r="RYD32" s="848"/>
      <c r="RYE32" s="848"/>
      <c r="RYF32" s="848"/>
      <c r="RYG32" s="848"/>
      <c r="RYH32" s="848"/>
      <c r="RYI32" s="848"/>
      <c r="RYJ32" s="848"/>
      <c r="RYK32" s="848"/>
      <c r="RYL32" s="848"/>
      <c r="RYM32" s="848"/>
      <c r="RYN32" s="848"/>
      <c r="RYO32" s="848"/>
      <c r="RYP32" s="848"/>
      <c r="RYQ32" s="848"/>
      <c r="RYR32" s="848"/>
      <c r="RYS32" s="848"/>
      <c r="RYT32" s="848"/>
      <c r="RYU32" s="848"/>
      <c r="RYV32" s="848"/>
      <c r="RYW32" s="848"/>
      <c r="RYX32" s="848"/>
      <c r="RYY32" s="848"/>
      <c r="RYZ32" s="848"/>
      <c r="RZA32" s="848"/>
      <c r="RZB32" s="848"/>
      <c r="RZC32" s="848"/>
      <c r="RZD32" s="848"/>
      <c r="RZE32" s="848"/>
      <c r="RZF32" s="848"/>
      <c r="RZG32" s="848"/>
      <c r="RZH32" s="848"/>
      <c r="RZI32" s="848"/>
      <c r="RZJ32" s="848"/>
      <c r="RZK32" s="848"/>
      <c r="RZL32" s="848"/>
      <c r="RZM32" s="848"/>
      <c r="RZN32" s="848"/>
      <c r="RZO32" s="848"/>
      <c r="RZP32" s="848"/>
      <c r="RZQ32" s="848"/>
      <c r="RZR32" s="848"/>
      <c r="RZS32" s="848"/>
      <c r="RZT32" s="848"/>
      <c r="RZU32" s="848"/>
      <c r="RZV32" s="848"/>
      <c r="RZW32" s="848"/>
      <c r="RZX32" s="848"/>
      <c r="RZY32" s="848"/>
      <c r="RZZ32" s="848"/>
      <c r="SAA32" s="848"/>
      <c r="SAB32" s="848"/>
      <c r="SAC32" s="848"/>
      <c r="SAD32" s="848"/>
      <c r="SAE32" s="848"/>
      <c r="SAF32" s="848"/>
      <c r="SAG32" s="848"/>
      <c r="SAH32" s="848"/>
      <c r="SAI32" s="848"/>
      <c r="SAJ32" s="848"/>
      <c r="SAK32" s="848"/>
      <c r="SAL32" s="848"/>
      <c r="SAM32" s="848"/>
      <c r="SAN32" s="848"/>
      <c r="SAO32" s="848"/>
      <c r="SAP32" s="848"/>
      <c r="SAQ32" s="848"/>
      <c r="SAR32" s="848"/>
      <c r="SAS32" s="848"/>
      <c r="SAT32" s="848"/>
      <c r="SAU32" s="848"/>
      <c r="SAV32" s="848"/>
      <c r="SAW32" s="848"/>
      <c r="SAX32" s="848"/>
      <c r="SAY32" s="848"/>
      <c r="SAZ32" s="848"/>
      <c r="SBA32" s="848"/>
      <c r="SBB32" s="848"/>
      <c r="SBC32" s="848"/>
      <c r="SBD32" s="848"/>
      <c r="SBE32" s="848"/>
      <c r="SBF32" s="848"/>
      <c r="SBG32" s="848"/>
      <c r="SBH32" s="848"/>
      <c r="SBI32" s="848"/>
      <c r="SBJ32" s="848"/>
      <c r="SBK32" s="848"/>
      <c r="SBL32" s="848"/>
      <c r="SBM32" s="848"/>
      <c r="SBN32" s="848"/>
      <c r="SBO32" s="848"/>
      <c r="SBP32" s="848"/>
      <c r="SBQ32" s="848"/>
      <c r="SBR32" s="848"/>
      <c r="SBS32" s="848"/>
      <c r="SBT32" s="848"/>
      <c r="SBU32" s="848"/>
      <c r="SBV32" s="848"/>
      <c r="SBW32" s="848"/>
      <c r="SBX32" s="848"/>
      <c r="SBY32" s="848"/>
      <c r="SBZ32" s="848"/>
      <c r="SCA32" s="848"/>
      <c r="SCB32" s="848"/>
      <c r="SCC32" s="848"/>
      <c r="SCD32" s="848"/>
      <c r="SCE32" s="848"/>
      <c r="SCF32" s="848"/>
      <c r="SCG32" s="848"/>
      <c r="SCH32" s="848"/>
      <c r="SCI32" s="848"/>
      <c r="SCJ32" s="848"/>
      <c r="SCK32" s="848"/>
      <c r="SCL32" s="848"/>
      <c r="SCM32" s="848"/>
      <c r="SCN32" s="848"/>
      <c r="SCO32" s="848"/>
      <c r="SCP32" s="848"/>
      <c r="SCQ32" s="848"/>
      <c r="SCR32" s="848"/>
      <c r="SCS32" s="848"/>
      <c r="SCT32" s="848"/>
      <c r="SCU32" s="848"/>
      <c r="SCV32" s="848"/>
      <c r="SCW32" s="848"/>
      <c r="SCX32" s="848"/>
      <c r="SCY32" s="848"/>
      <c r="SCZ32" s="848"/>
      <c r="SDA32" s="848"/>
      <c r="SDB32" s="848"/>
      <c r="SDC32" s="848"/>
      <c r="SDD32" s="848"/>
      <c r="SDE32" s="848"/>
      <c r="SDF32" s="848"/>
      <c r="SDG32" s="848"/>
      <c r="SDH32" s="848"/>
      <c r="SDI32" s="848"/>
      <c r="SDJ32" s="848"/>
      <c r="SDK32" s="848"/>
      <c r="SDL32" s="848"/>
      <c r="SDM32" s="848"/>
      <c r="SDN32" s="848"/>
      <c r="SDO32" s="848"/>
      <c r="SDP32" s="848"/>
      <c r="SDQ32" s="848"/>
      <c r="SDR32" s="848"/>
      <c r="SDS32" s="848"/>
      <c r="SDT32" s="848"/>
      <c r="SDU32" s="848"/>
      <c r="SDV32" s="848"/>
      <c r="SDW32" s="848"/>
      <c r="SDX32" s="848"/>
      <c r="SDY32" s="848"/>
      <c r="SDZ32" s="848"/>
      <c r="SEA32" s="848"/>
      <c r="SEB32" s="848"/>
      <c r="SEC32" s="848"/>
      <c r="SED32" s="848"/>
      <c r="SEE32" s="848"/>
      <c r="SEF32" s="848"/>
      <c r="SEG32" s="848"/>
      <c r="SEH32" s="848"/>
      <c r="SEI32" s="848"/>
      <c r="SEJ32" s="848"/>
      <c r="SEK32" s="848"/>
      <c r="SEL32" s="848"/>
      <c r="SEM32" s="848"/>
      <c r="SEN32" s="848"/>
      <c r="SEO32" s="848"/>
      <c r="SEP32" s="848"/>
      <c r="SEQ32" s="848"/>
      <c r="SER32" s="848"/>
      <c r="SES32" s="848"/>
      <c r="SET32" s="848"/>
      <c r="SEU32" s="848"/>
      <c r="SEV32" s="848"/>
      <c r="SEW32" s="848"/>
      <c r="SEX32" s="848"/>
      <c r="SEY32" s="848"/>
      <c r="SEZ32" s="848"/>
      <c r="SFA32" s="848"/>
      <c r="SFB32" s="848"/>
      <c r="SFC32" s="848"/>
      <c r="SFD32" s="848"/>
      <c r="SFE32" s="848"/>
      <c r="SFF32" s="848"/>
      <c r="SFG32" s="848"/>
      <c r="SFH32" s="848"/>
      <c r="SFI32" s="848"/>
      <c r="SFJ32" s="848"/>
      <c r="SFK32" s="848"/>
      <c r="SFL32" s="848"/>
      <c r="SFM32" s="848"/>
      <c r="SFN32" s="848"/>
      <c r="SFO32" s="848"/>
      <c r="SFP32" s="848"/>
      <c r="SFQ32" s="848"/>
      <c r="SFR32" s="848"/>
      <c r="SFS32" s="848"/>
      <c r="SFT32" s="848"/>
      <c r="SFU32" s="848"/>
      <c r="SFV32" s="848"/>
      <c r="SFW32" s="848"/>
      <c r="SFX32" s="848"/>
      <c r="SFY32" s="848"/>
      <c r="SFZ32" s="848"/>
      <c r="SGA32" s="848"/>
      <c r="SGB32" s="848"/>
      <c r="SGC32" s="848"/>
      <c r="SGD32" s="848"/>
      <c r="SGE32" s="848"/>
      <c r="SGF32" s="848"/>
      <c r="SGG32" s="848"/>
      <c r="SGH32" s="848"/>
      <c r="SGI32" s="848"/>
      <c r="SGJ32" s="848"/>
      <c r="SGK32" s="848"/>
      <c r="SGL32" s="848"/>
      <c r="SGM32" s="848"/>
      <c r="SGN32" s="848"/>
      <c r="SGO32" s="848"/>
      <c r="SGP32" s="848"/>
      <c r="SGQ32" s="848"/>
      <c r="SGR32" s="848"/>
      <c r="SGS32" s="848"/>
      <c r="SGT32" s="848"/>
      <c r="SGU32" s="848"/>
      <c r="SGV32" s="848"/>
      <c r="SGW32" s="848"/>
      <c r="SGX32" s="848"/>
      <c r="SGY32" s="848"/>
      <c r="SGZ32" s="848"/>
      <c r="SHA32" s="848"/>
      <c r="SHB32" s="848"/>
      <c r="SHC32" s="848"/>
      <c r="SHD32" s="848"/>
      <c r="SHE32" s="848"/>
      <c r="SHF32" s="848"/>
      <c r="SHG32" s="848"/>
      <c r="SHH32" s="848"/>
      <c r="SHI32" s="848"/>
      <c r="SHJ32" s="848"/>
      <c r="SHK32" s="848"/>
      <c r="SHL32" s="848"/>
      <c r="SHM32" s="848"/>
      <c r="SHN32" s="848"/>
      <c r="SHO32" s="848"/>
      <c r="SHP32" s="848"/>
      <c r="SHQ32" s="848"/>
      <c r="SHR32" s="848"/>
      <c r="SHS32" s="848"/>
      <c r="SHT32" s="848"/>
      <c r="SHU32" s="848"/>
      <c r="SHV32" s="848"/>
      <c r="SHW32" s="848"/>
      <c r="SHX32" s="848"/>
      <c r="SHY32" s="848"/>
      <c r="SHZ32" s="848"/>
      <c r="SIA32" s="848"/>
      <c r="SIB32" s="848"/>
      <c r="SIC32" s="848"/>
      <c r="SID32" s="848"/>
      <c r="SIE32" s="848"/>
      <c r="SIF32" s="848"/>
      <c r="SIG32" s="848"/>
      <c r="SIH32" s="848"/>
      <c r="SII32" s="848"/>
      <c r="SIJ32" s="848"/>
      <c r="SIK32" s="848"/>
      <c r="SIL32" s="848"/>
      <c r="SIM32" s="848"/>
      <c r="SIN32" s="848"/>
      <c r="SIO32" s="848"/>
      <c r="SIP32" s="848"/>
      <c r="SIQ32" s="848"/>
      <c r="SIR32" s="848"/>
      <c r="SIS32" s="848"/>
      <c r="SIT32" s="848"/>
      <c r="SIU32" s="848"/>
      <c r="SIV32" s="848"/>
      <c r="SIW32" s="848"/>
      <c r="SIX32" s="848"/>
      <c r="SIY32" s="848"/>
      <c r="SIZ32" s="848"/>
      <c r="SJA32" s="848"/>
      <c r="SJB32" s="848"/>
      <c r="SJC32" s="848"/>
      <c r="SJD32" s="848"/>
      <c r="SJE32" s="848"/>
      <c r="SJF32" s="848"/>
      <c r="SJG32" s="848"/>
      <c r="SJH32" s="848"/>
      <c r="SJI32" s="848"/>
      <c r="SJJ32" s="848"/>
      <c r="SJK32" s="848"/>
      <c r="SJL32" s="848"/>
      <c r="SJM32" s="848"/>
      <c r="SJN32" s="848"/>
      <c r="SJO32" s="848"/>
      <c r="SJP32" s="848"/>
      <c r="SJQ32" s="848"/>
      <c r="SJR32" s="848"/>
      <c r="SJS32" s="848"/>
      <c r="SJT32" s="848"/>
      <c r="SJU32" s="848"/>
      <c r="SJV32" s="848"/>
      <c r="SJW32" s="848"/>
      <c r="SJX32" s="848"/>
      <c r="SJY32" s="848"/>
      <c r="SJZ32" s="848"/>
      <c r="SKA32" s="848"/>
      <c r="SKB32" s="848"/>
      <c r="SKC32" s="848"/>
      <c r="SKD32" s="848"/>
      <c r="SKE32" s="848"/>
      <c r="SKF32" s="848"/>
      <c r="SKG32" s="848"/>
      <c r="SKH32" s="848"/>
      <c r="SKI32" s="848"/>
      <c r="SKJ32" s="848"/>
      <c r="SKK32" s="848"/>
      <c r="SKL32" s="848"/>
      <c r="SKM32" s="848"/>
      <c r="SKN32" s="848"/>
      <c r="SKO32" s="848"/>
      <c r="SKP32" s="848"/>
      <c r="SKQ32" s="848"/>
      <c r="SKR32" s="848"/>
      <c r="SKS32" s="848"/>
      <c r="SKT32" s="848"/>
      <c r="SKU32" s="848"/>
      <c r="SKV32" s="848"/>
      <c r="SKW32" s="848"/>
      <c r="SKX32" s="848"/>
      <c r="SKY32" s="848"/>
      <c r="SKZ32" s="848"/>
      <c r="SLA32" s="848"/>
      <c r="SLB32" s="848"/>
      <c r="SLC32" s="848"/>
      <c r="SLD32" s="848"/>
      <c r="SLE32" s="848"/>
      <c r="SLF32" s="848"/>
      <c r="SLG32" s="848"/>
      <c r="SLH32" s="848"/>
      <c r="SLI32" s="848"/>
      <c r="SLJ32" s="848"/>
      <c r="SLK32" s="848"/>
      <c r="SLL32" s="848"/>
      <c r="SLM32" s="848"/>
      <c r="SLN32" s="848"/>
      <c r="SLO32" s="848"/>
      <c r="SLP32" s="848"/>
      <c r="SLQ32" s="848"/>
      <c r="SLR32" s="848"/>
      <c r="SLS32" s="848"/>
      <c r="SLT32" s="848"/>
      <c r="SLU32" s="848"/>
      <c r="SLV32" s="848"/>
      <c r="SLW32" s="848"/>
      <c r="SLX32" s="848"/>
      <c r="SLY32" s="848"/>
      <c r="SLZ32" s="848"/>
      <c r="SMA32" s="848"/>
      <c r="SMB32" s="848"/>
      <c r="SMC32" s="848"/>
      <c r="SMD32" s="848"/>
      <c r="SME32" s="848"/>
      <c r="SMF32" s="848"/>
      <c r="SMG32" s="848"/>
      <c r="SMH32" s="848"/>
      <c r="SMI32" s="848"/>
      <c r="SMJ32" s="848"/>
      <c r="SMK32" s="848"/>
      <c r="SML32" s="848"/>
      <c r="SMM32" s="848"/>
      <c r="SMN32" s="848"/>
      <c r="SMO32" s="848"/>
      <c r="SMP32" s="848"/>
      <c r="SMQ32" s="848"/>
      <c r="SMR32" s="848"/>
      <c r="SMS32" s="848"/>
      <c r="SMT32" s="848"/>
      <c r="SMU32" s="848"/>
      <c r="SMV32" s="848"/>
      <c r="SMW32" s="848"/>
      <c r="SMX32" s="848"/>
      <c r="SMY32" s="848"/>
      <c r="SMZ32" s="848"/>
      <c r="SNA32" s="848"/>
      <c r="SNB32" s="848"/>
      <c r="SNC32" s="848"/>
      <c r="SND32" s="848"/>
      <c r="SNE32" s="848"/>
      <c r="SNF32" s="848"/>
      <c r="SNG32" s="848"/>
      <c r="SNH32" s="848"/>
      <c r="SNI32" s="848"/>
      <c r="SNJ32" s="848"/>
      <c r="SNK32" s="848"/>
      <c r="SNL32" s="848"/>
      <c r="SNM32" s="848"/>
      <c r="SNN32" s="848"/>
      <c r="SNO32" s="848"/>
      <c r="SNP32" s="848"/>
      <c r="SNQ32" s="848"/>
      <c r="SNR32" s="848"/>
      <c r="SNS32" s="848"/>
      <c r="SNT32" s="848"/>
      <c r="SNU32" s="848"/>
      <c r="SNV32" s="848"/>
      <c r="SNW32" s="848"/>
      <c r="SNX32" s="848"/>
      <c r="SNY32" s="848"/>
      <c r="SNZ32" s="848"/>
      <c r="SOA32" s="848"/>
      <c r="SOB32" s="848"/>
      <c r="SOC32" s="848"/>
      <c r="SOD32" s="848"/>
      <c r="SOE32" s="848"/>
      <c r="SOF32" s="848"/>
      <c r="SOG32" s="848"/>
      <c r="SOH32" s="848"/>
      <c r="SOI32" s="848"/>
      <c r="SOJ32" s="848"/>
      <c r="SOK32" s="848"/>
      <c r="SOL32" s="848"/>
      <c r="SOM32" s="848"/>
      <c r="SON32" s="848"/>
      <c r="SOO32" s="848"/>
      <c r="SOP32" s="848"/>
      <c r="SOQ32" s="848"/>
      <c r="SOR32" s="848"/>
      <c r="SOS32" s="848"/>
      <c r="SOT32" s="848"/>
      <c r="SOU32" s="848"/>
      <c r="SOV32" s="848"/>
      <c r="SOW32" s="848"/>
      <c r="SOX32" s="848"/>
      <c r="SOY32" s="848"/>
      <c r="SOZ32" s="848"/>
      <c r="SPA32" s="848"/>
      <c r="SPB32" s="848"/>
      <c r="SPC32" s="848"/>
      <c r="SPD32" s="848"/>
      <c r="SPE32" s="848"/>
      <c r="SPF32" s="848"/>
      <c r="SPG32" s="848"/>
      <c r="SPH32" s="848"/>
      <c r="SPI32" s="848"/>
      <c r="SPJ32" s="848"/>
      <c r="SPK32" s="848"/>
      <c r="SPL32" s="848"/>
      <c r="SPM32" s="848"/>
      <c r="SPN32" s="848"/>
      <c r="SPO32" s="848"/>
      <c r="SPP32" s="848"/>
      <c r="SPQ32" s="848"/>
      <c r="SPR32" s="848"/>
      <c r="SPS32" s="848"/>
      <c r="SPT32" s="848"/>
      <c r="SPU32" s="848"/>
      <c r="SPV32" s="848"/>
      <c r="SPW32" s="848"/>
      <c r="SPX32" s="848"/>
      <c r="SPY32" s="848"/>
      <c r="SPZ32" s="848"/>
      <c r="SQA32" s="848"/>
      <c r="SQB32" s="848"/>
      <c r="SQC32" s="848"/>
      <c r="SQD32" s="848"/>
      <c r="SQE32" s="848"/>
      <c r="SQF32" s="848"/>
      <c r="SQG32" s="848"/>
      <c r="SQH32" s="848"/>
      <c r="SQI32" s="848"/>
      <c r="SQJ32" s="848"/>
      <c r="SQK32" s="848"/>
      <c r="SQL32" s="848"/>
      <c r="SQM32" s="848"/>
      <c r="SQN32" s="848"/>
      <c r="SQO32" s="848"/>
      <c r="SQP32" s="848"/>
      <c r="SQQ32" s="848"/>
      <c r="SQR32" s="848"/>
      <c r="SQS32" s="848"/>
      <c r="SQT32" s="848"/>
      <c r="SQU32" s="848"/>
      <c r="SQV32" s="848"/>
      <c r="SQW32" s="848"/>
      <c r="SQX32" s="848"/>
      <c r="SQY32" s="848"/>
      <c r="SQZ32" s="848"/>
      <c r="SRA32" s="848"/>
      <c r="SRB32" s="848"/>
      <c r="SRC32" s="848"/>
      <c r="SRD32" s="848"/>
      <c r="SRE32" s="848"/>
      <c r="SRF32" s="848"/>
      <c r="SRG32" s="848"/>
      <c r="SRH32" s="848"/>
      <c r="SRI32" s="848"/>
      <c r="SRJ32" s="848"/>
      <c r="SRK32" s="848"/>
      <c r="SRL32" s="848"/>
      <c r="SRM32" s="848"/>
      <c r="SRN32" s="848"/>
      <c r="SRO32" s="848"/>
      <c r="SRP32" s="848"/>
      <c r="SRQ32" s="848"/>
      <c r="SRR32" s="848"/>
      <c r="SRS32" s="848"/>
      <c r="SRT32" s="848"/>
      <c r="SRU32" s="848"/>
      <c r="SRV32" s="848"/>
      <c r="SRW32" s="848"/>
      <c r="SRX32" s="848"/>
      <c r="SRY32" s="848"/>
      <c r="SRZ32" s="848"/>
      <c r="SSA32" s="848"/>
      <c r="SSB32" s="848"/>
      <c r="SSC32" s="848"/>
      <c r="SSD32" s="848"/>
      <c r="SSE32" s="848"/>
      <c r="SSF32" s="848"/>
      <c r="SSG32" s="848"/>
      <c r="SSH32" s="848"/>
      <c r="SSI32" s="848"/>
      <c r="SSJ32" s="848"/>
      <c r="SSK32" s="848"/>
      <c r="SSL32" s="848"/>
      <c r="SSM32" s="848"/>
      <c r="SSN32" s="848"/>
      <c r="SSO32" s="848"/>
      <c r="SSP32" s="848"/>
      <c r="SSQ32" s="848"/>
      <c r="SSR32" s="848"/>
      <c r="SSS32" s="848"/>
      <c r="SST32" s="848"/>
      <c r="SSU32" s="848"/>
      <c r="SSV32" s="848"/>
      <c r="SSW32" s="848"/>
      <c r="SSX32" s="848"/>
      <c r="SSY32" s="848"/>
      <c r="SSZ32" s="848"/>
      <c r="STA32" s="848"/>
      <c r="STB32" s="848"/>
      <c r="STC32" s="848"/>
      <c r="STD32" s="848"/>
      <c r="STE32" s="848"/>
      <c r="STF32" s="848"/>
      <c r="STG32" s="848"/>
      <c r="STH32" s="848"/>
      <c r="STI32" s="848"/>
      <c r="STJ32" s="848"/>
      <c r="STK32" s="848"/>
      <c r="STL32" s="848"/>
      <c r="STM32" s="848"/>
      <c r="STN32" s="848"/>
      <c r="STO32" s="848"/>
      <c r="STP32" s="848"/>
      <c r="STQ32" s="848"/>
      <c r="STR32" s="848"/>
      <c r="STS32" s="848"/>
      <c r="STT32" s="848"/>
      <c r="STU32" s="848"/>
      <c r="STV32" s="848"/>
      <c r="STW32" s="848"/>
      <c r="STX32" s="848"/>
      <c r="STY32" s="848"/>
      <c r="STZ32" s="848"/>
      <c r="SUA32" s="848"/>
      <c r="SUB32" s="848"/>
      <c r="SUC32" s="848"/>
      <c r="SUD32" s="848"/>
      <c r="SUE32" s="848"/>
      <c r="SUF32" s="848"/>
      <c r="SUG32" s="848"/>
      <c r="SUH32" s="848"/>
      <c r="SUI32" s="848"/>
      <c r="SUJ32" s="848"/>
      <c r="SUK32" s="848"/>
      <c r="SUL32" s="848"/>
      <c r="SUM32" s="848"/>
      <c r="SUN32" s="848"/>
      <c r="SUO32" s="848"/>
      <c r="SUP32" s="848"/>
      <c r="SUQ32" s="848"/>
      <c r="SUR32" s="848"/>
      <c r="SUS32" s="848"/>
      <c r="SUT32" s="848"/>
      <c r="SUU32" s="848"/>
      <c r="SUV32" s="848"/>
      <c r="SUW32" s="848"/>
      <c r="SUX32" s="848"/>
      <c r="SUY32" s="848"/>
      <c r="SUZ32" s="848"/>
      <c r="SVA32" s="848"/>
      <c r="SVB32" s="848"/>
      <c r="SVC32" s="848"/>
      <c r="SVD32" s="848"/>
      <c r="SVE32" s="848"/>
      <c r="SVF32" s="848"/>
      <c r="SVG32" s="848"/>
      <c r="SVH32" s="848"/>
      <c r="SVI32" s="848"/>
      <c r="SVJ32" s="848"/>
      <c r="SVK32" s="848"/>
      <c r="SVL32" s="848"/>
      <c r="SVM32" s="848"/>
      <c r="SVN32" s="848"/>
      <c r="SVO32" s="848"/>
      <c r="SVP32" s="848"/>
      <c r="SVQ32" s="848"/>
      <c r="SVR32" s="848"/>
      <c r="SVS32" s="848"/>
      <c r="SVT32" s="848"/>
      <c r="SVU32" s="848"/>
      <c r="SVV32" s="848"/>
      <c r="SVW32" s="848"/>
      <c r="SVX32" s="848"/>
      <c r="SVY32" s="848"/>
      <c r="SVZ32" s="848"/>
      <c r="SWA32" s="848"/>
      <c r="SWB32" s="848"/>
      <c r="SWC32" s="848"/>
      <c r="SWD32" s="848"/>
      <c r="SWE32" s="848"/>
      <c r="SWF32" s="848"/>
      <c r="SWG32" s="848"/>
      <c r="SWH32" s="848"/>
      <c r="SWI32" s="848"/>
      <c r="SWJ32" s="848"/>
      <c r="SWK32" s="848"/>
      <c r="SWL32" s="848"/>
      <c r="SWM32" s="848"/>
      <c r="SWN32" s="848"/>
      <c r="SWO32" s="848"/>
      <c r="SWP32" s="848"/>
      <c r="SWQ32" s="848"/>
      <c r="SWR32" s="848"/>
      <c r="SWS32" s="848"/>
      <c r="SWT32" s="848"/>
      <c r="SWU32" s="848"/>
      <c r="SWV32" s="848"/>
      <c r="SWW32" s="848"/>
      <c r="SWX32" s="848"/>
      <c r="SWY32" s="848"/>
      <c r="SWZ32" s="848"/>
      <c r="SXA32" s="848"/>
      <c r="SXB32" s="848"/>
      <c r="SXC32" s="848"/>
      <c r="SXD32" s="848"/>
      <c r="SXE32" s="848"/>
      <c r="SXF32" s="848"/>
      <c r="SXG32" s="848"/>
      <c r="SXH32" s="848"/>
      <c r="SXI32" s="848"/>
      <c r="SXJ32" s="848"/>
      <c r="SXK32" s="848"/>
      <c r="SXL32" s="848"/>
      <c r="SXM32" s="848"/>
      <c r="SXN32" s="848"/>
      <c r="SXO32" s="848"/>
      <c r="SXP32" s="848"/>
      <c r="SXQ32" s="848"/>
      <c r="SXR32" s="848"/>
      <c r="SXS32" s="848"/>
      <c r="SXT32" s="848"/>
      <c r="SXU32" s="848"/>
      <c r="SXV32" s="848"/>
      <c r="SXW32" s="848"/>
      <c r="SXX32" s="848"/>
      <c r="SXY32" s="848"/>
      <c r="SXZ32" s="848"/>
      <c r="SYA32" s="848"/>
      <c r="SYB32" s="848"/>
      <c r="SYC32" s="848"/>
      <c r="SYD32" s="848"/>
      <c r="SYE32" s="848"/>
      <c r="SYF32" s="848"/>
      <c r="SYG32" s="848"/>
      <c r="SYH32" s="848"/>
      <c r="SYI32" s="848"/>
      <c r="SYJ32" s="848"/>
      <c r="SYK32" s="848"/>
      <c r="SYL32" s="848"/>
      <c r="SYM32" s="848"/>
      <c r="SYN32" s="848"/>
      <c r="SYO32" s="848"/>
      <c r="SYP32" s="848"/>
      <c r="SYQ32" s="848"/>
      <c r="SYR32" s="848"/>
      <c r="SYS32" s="848"/>
      <c r="SYT32" s="848"/>
      <c r="SYU32" s="848"/>
      <c r="SYV32" s="848"/>
      <c r="SYW32" s="848"/>
      <c r="SYX32" s="848"/>
      <c r="SYY32" s="848"/>
      <c r="SYZ32" s="848"/>
      <c r="SZA32" s="848"/>
      <c r="SZB32" s="848"/>
      <c r="SZC32" s="848"/>
      <c r="SZD32" s="848"/>
      <c r="SZE32" s="848"/>
      <c r="SZF32" s="848"/>
      <c r="SZG32" s="848"/>
      <c r="SZH32" s="848"/>
      <c r="SZI32" s="848"/>
      <c r="SZJ32" s="848"/>
      <c r="SZK32" s="848"/>
      <c r="SZL32" s="848"/>
      <c r="SZM32" s="848"/>
      <c r="SZN32" s="848"/>
      <c r="SZO32" s="848"/>
      <c r="SZP32" s="848"/>
      <c r="SZQ32" s="848"/>
      <c r="SZR32" s="848"/>
      <c r="SZS32" s="848"/>
      <c r="SZT32" s="848"/>
      <c r="SZU32" s="848"/>
      <c r="SZV32" s="848"/>
      <c r="SZW32" s="848"/>
      <c r="SZX32" s="848"/>
      <c r="SZY32" s="848"/>
      <c r="SZZ32" s="848"/>
      <c r="TAA32" s="848"/>
      <c r="TAB32" s="848"/>
      <c r="TAC32" s="848"/>
      <c r="TAD32" s="848"/>
      <c r="TAE32" s="848"/>
      <c r="TAF32" s="848"/>
      <c r="TAG32" s="848"/>
      <c r="TAH32" s="848"/>
      <c r="TAI32" s="848"/>
      <c r="TAJ32" s="848"/>
      <c r="TAK32" s="848"/>
      <c r="TAL32" s="848"/>
      <c r="TAM32" s="848"/>
      <c r="TAN32" s="848"/>
      <c r="TAO32" s="848"/>
      <c r="TAP32" s="848"/>
      <c r="TAQ32" s="848"/>
      <c r="TAR32" s="848"/>
      <c r="TAS32" s="848"/>
      <c r="TAT32" s="848"/>
      <c r="TAU32" s="848"/>
      <c r="TAV32" s="848"/>
      <c r="TAW32" s="848"/>
      <c r="TAX32" s="848"/>
      <c r="TAY32" s="848"/>
      <c r="TAZ32" s="848"/>
      <c r="TBA32" s="848"/>
      <c r="TBB32" s="848"/>
      <c r="TBC32" s="848"/>
      <c r="TBD32" s="848"/>
      <c r="TBE32" s="848"/>
      <c r="TBF32" s="848"/>
      <c r="TBG32" s="848"/>
      <c r="TBH32" s="848"/>
      <c r="TBI32" s="848"/>
      <c r="TBJ32" s="848"/>
      <c r="TBK32" s="848"/>
      <c r="TBL32" s="848"/>
      <c r="TBM32" s="848"/>
      <c r="TBN32" s="848"/>
      <c r="TBO32" s="848"/>
      <c r="TBP32" s="848"/>
      <c r="TBQ32" s="848"/>
      <c r="TBR32" s="848"/>
      <c r="TBS32" s="848"/>
      <c r="TBT32" s="848"/>
      <c r="TBU32" s="848"/>
      <c r="TBV32" s="848"/>
      <c r="TBW32" s="848"/>
      <c r="TBX32" s="848"/>
      <c r="TBY32" s="848"/>
      <c r="TBZ32" s="848"/>
      <c r="TCA32" s="848"/>
      <c r="TCB32" s="848"/>
      <c r="TCC32" s="848"/>
      <c r="TCD32" s="848"/>
      <c r="TCE32" s="848"/>
      <c r="TCF32" s="848"/>
      <c r="TCG32" s="848"/>
      <c r="TCH32" s="848"/>
      <c r="TCI32" s="848"/>
      <c r="TCJ32" s="848"/>
      <c r="TCK32" s="848"/>
      <c r="TCL32" s="848"/>
      <c r="TCM32" s="848"/>
      <c r="TCN32" s="848"/>
      <c r="TCO32" s="848"/>
      <c r="TCP32" s="848"/>
      <c r="TCQ32" s="848"/>
      <c r="TCR32" s="848"/>
      <c r="TCS32" s="848"/>
      <c r="TCT32" s="848"/>
      <c r="TCU32" s="848"/>
      <c r="TCV32" s="848"/>
      <c r="TCW32" s="848"/>
      <c r="TCX32" s="848"/>
      <c r="TCY32" s="848"/>
      <c r="TCZ32" s="848"/>
      <c r="TDA32" s="848"/>
      <c r="TDB32" s="848"/>
      <c r="TDC32" s="848"/>
      <c r="TDD32" s="848"/>
      <c r="TDE32" s="848"/>
      <c r="TDF32" s="848"/>
      <c r="TDG32" s="848"/>
      <c r="TDH32" s="848"/>
      <c r="TDI32" s="848"/>
      <c r="TDJ32" s="848"/>
      <c r="TDK32" s="848"/>
      <c r="TDL32" s="848"/>
      <c r="TDM32" s="848"/>
      <c r="TDN32" s="848"/>
      <c r="TDO32" s="848"/>
      <c r="TDP32" s="848"/>
      <c r="TDQ32" s="848"/>
      <c r="TDR32" s="848"/>
      <c r="TDS32" s="848"/>
      <c r="TDT32" s="848"/>
      <c r="TDU32" s="848"/>
      <c r="TDV32" s="848"/>
      <c r="TDW32" s="848"/>
      <c r="TDX32" s="848"/>
      <c r="TDY32" s="848"/>
      <c r="TDZ32" s="848"/>
      <c r="TEA32" s="848"/>
      <c r="TEB32" s="848"/>
      <c r="TEC32" s="848"/>
      <c r="TED32" s="848"/>
      <c r="TEE32" s="848"/>
      <c r="TEF32" s="848"/>
      <c r="TEG32" s="848"/>
      <c r="TEH32" s="848"/>
      <c r="TEI32" s="848"/>
      <c r="TEJ32" s="848"/>
      <c r="TEK32" s="848"/>
      <c r="TEL32" s="848"/>
      <c r="TEM32" s="848"/>
      <c r="TEN32" s="848"/>
      <c r="TEO32" s="848"/>
      <c r="TEP32" s="848"/>
      <c r="TEQ32" s="848"/>
      <c r="TER32" s="848"/>
      <c r="TES32" s="848"/>
      <c r="TET32" s="848"/>
      <c r="TEU32" s="848"/>
      <c r="TEV32" s="848"/>
      <c r="TEW32" s="848"/>
      <c r="TEX32" s="848"/>
      <c r="TEY32" s="848"/>
      <c r="TEZ32" s="848"/>
      <c r="TFA32" s="848"/>
      <c r="TFB32" s="848"/>
      <c r="TFC32" s="848"/>
      <c r="TFD32" s="848"/>
      <c r="TFE32" s="848"/>
      <c r="TFF32" s="848"/>
      <c r="TFG32" s="848"/>
      <c r="TFH32" s="848"/>
      <c r="TFI32" s="848"/>
      <c r="TFJ32" s="848"/>
      <c r="TFK32" s="848"/>
      <c r="TFL32" s="848"/>
      <c r="TFM32" s="848"/>
      <c r="TFN32" s="848"/>
      <c r="TFO32" s="848"/>
      <c r="TFP32" s="848"/>
      <c r="TFQ32" s="848"/>
      <c r="TFR32" s="848"/>
      <c r="TFS32" s="848"/>
      <c r="TFT32" s="848"/>
      <c r="TFU32" s="848"/>
      <c r="TFV32" s="848"/>
      <c r="TFW32" s="848"/>
      <c r="TFX32" s="848"/>
      <c r="TFY32" s="848"/>
      <c r="TFZ32" s="848"/>
      <c r="TGA32" s="848"/>
      <c r="TGB32" s="848"/>
      <c r="TGC32" s="848"/>
      <c r="TGD32" s="848"/>
      <c r="TGE32" s="848"/>
      <c r="TGF32" s="848"/>
      <c r="TGG32" s="848"/>
      <c r="TGH32" s="848"/>
      <c r="TGI32" s="848"/>
      <c r="TGJ32" s="848"/>
      <c r="TGK32" s="848"/>
      <c r="TGL32" s="848"/>
      <c r="TGM32" s="848"/>
      <c r="TGN32" s="848"/>
      <c r="TGO32" s="848"/>
      <c r="TGP32" s="848"/>
      <c r="TGQ32" s="848"/>
      <c r="TGR32" s="848"/>
      <c r="TGS32" s="848"/>
      <c r="TGT32" s="848"/>
      <c r="TGU32" s="848"/>
      <c r="TGV32" s="848"/>
      <c r="TGW32" s="848"/>
      <c r="TGX32" s="848"/>
      <c r="TGY32" s="848"/>
      <c r="TGZ32" s="848"/>
      <c r="THA32" s="848"/>
      <c r="THB32" s="848"/>
      <c r="THC32" s="848"/>
      <c r="THD32" s="848"/>
      <c r="THE32" s="848"/>
      <c r="THF32" s="848"/>
      <c r="THG32" s="848"/>
      <c r="THH32" s="848"/>
      <c r="THI32" s="848"/>
      <c r="THJ32" s="848"/>
      <c r="THK32" s="848"/>
      <c r="THL32" s="848"/>
      <c r="THM32" s="848"/>
      <c r="THN32" s="848"/>
      <c r="THO32" s="848"/>
      <c r="THP32" s="848"/>
      <c r="THQ32" s="848"/>
      <c r="THR32" s="848"/>
      <c r="THS32" s="848"/>
      <c r="THT32" s="848"/>
      <c r="THU32" s="848"/>
      <c r="THV32" s="848"/>
      <c r="THW32" s="848"/>
      <c r="THX32" s="848"/>
      <c r="THY32" s="848"/>
      <c r="THZ32" s="848"/>
      <c r="TIA32" s="848"/>
      <c r="TIB32" s="848"/>
      <c r="TIC32" s="848"/>
      <c r="TID32" s="848"/>
      <c r="TIE32" s="848"/>
      <c r="TIF32" s="848"/>
      <c r="TIG32" s="848"/>
      <c r="TIH32" s="848"/>
      <c r="TII32" s="848"/>
      <c r="TIJ32" s="848"/>
      <c r="TIK32" s="848"/>
      <c r="TIL32" s="848"/>
      <c r="TIM32" s="848"/>
      <c r="TIN32" s="848"/>
      <c r="TIO32" s="848"/>
      <c r="TIP32" s="848"/>
      <c r="TIQ32" s="848"/>
      <c r="TIR32" s="848"/>
      <c r="TIS32" s="848"/>
      <c r="TIT32" s="848"/>
      <c r="TIU32" s="848"/>
      <c r="TIV32" s="848"/>
      <c r="TIW32" s="848"/>
      <c r="TIX32" s="848"/>
      <c r="TIY32" s="848"/>
      <c r="TIZ32" s="848"/>
      <c r="TJA32" s="848"/>
      <c r="TJB32" s="848"/>
      <c r="TJC32" s="848"/>
      <c r="TJD32" s="848"/>
      <c r="TJE32" s="848"/>
      <c r="TJF32" s="848"/>
      <c r="TJG32" s="848"/>
      <c r="TJH32" s="848"/>
      <c r="TJI32" s="848"/>
      <c r="TJJ32" s="848"/>
      <c r="TJK32" s="848"/>
      <c r="TJL32" s="848"/>
      <c r="TJM32" s="848"/>
      <c r="TJN32" s="848"/>
      <c r="TJO32" s="848"/>
      <c r="TJP32" s="848"/>
      <c r="TJQ32" s="848"/>
      <c r="TJR32" s="848"/>
      <c r="TJS32" s="848"/>
      <c r="TJT32" s="848"/>
      <c r="TJU32" s="848"/>
      <c r="TJV32" s="848"/>
      <c r="TJW32" s="848"/>
      <c r="TJX32" s="848"/>
      <c r="TJY32" s="848"/>
      <c r="TJZ32" s="848"/>
      <c r="TKA32" s="848"/>
      <c r="TKB32" s="848"/>
      <c r="TKC32" s="848"/>
      <c r="TKD32" s="848"/>
      <c r="TKE32" s="848"/>
      <c r="TKF32" s="848"/>
      <c r="TKG32" s="848"/>
      <c r="TKH32" s="848"/>
      <c r="TKI32" s="848"/>
      <c r="TKJ32" s="848"/>
      <c r="TKK32" s="848"/>
      <c r="TKL32" s="848"/>
      <c r="TKM32" s="848"/>
      <c r="TKN32" s="848"/>
      <c r="TKO32" s="848"/>
      <c r="TKP32" s="848"/>
      <c r="TKQ32" s="848"/>
      <c r="TKR32" s="848"/>
      <c r="TKS32" s="848"/>
      <c r="TKT32" s="848"/>
      <c r="TKU32" s="848"/>
      <c r="TKV32" s="848"/>
      <c r="TKW32" s="848"/>
      <c r="TKX32" s="848"/>
      <c r="TKY32" s="848"/>
      <c r="TKZ32" s="848"/>
      <c r="TLA32" s="848"/>
      <c r="TLB32" s="848"/>
      <c r="TLC32" s="848"/>
      <c r="TLD32" s="848"/>
      <c r="TLE32" s="848"/>
      <c r="TLF32" s="848"/>
      <c r="TLG32" s="848"/>
      <c r="TLH32" s="848"/>
      <c r="TLI32" s="848"/>
      <c r="TLJ32" s="848"/>
      <c r="TLK32" s="848"/>
      <c r="TLL32" s="848"/>
      <c r="TLM32" s="848"/>
      <c r="TLN32" s="848"/>
      <c r="TLO32" s="848"/>
      <c r="TLP32" s="848"/>
      <c r="TLQ32" s="848"/>
      <c r="TLR32" s="848"/>
      <c r="TLS32" s="848"/>
      <c r="TLT32" s="848"/>
      <c r="TLU32" s="848"/>
      <c r="TLV32" s="848"/>
      <c r="TLW32" s="848"/>
      <c r="TLX32" s="848"/>
      <c r="TLY32" s="848"/>
      <c r="TLZ32" s="848"/>
      <c r="TMA32" s="848"/>
      <c r="TMB32" s="848"/>
      <c r="TMC32" s="848"/>
      <c r="TMD32" s="848"/>
      <c r="TME32" s="848"/>
      <c r="TMF32" s="848"/>
      <c r="TMG32" s="848"/>
      <c r="TMH32" s="848"/>
      <c r="TMI32" s="848"/>
      <c r="TMJ32" s="848"/>
      <c r="TMK32" s="848"/>
      <c r="TML32" s="848"/>
      <c r="TMM32" s="848"/>
      <c r="TMN32" s="848"/>
      <c r="TMO32" s="848"/>
      <c r="TMP32" s="848"/>
      <c r="TMQ32" s="848"/>
      <c r="TMR32" s="848"/>
      <c r="TMS32" s="848"/>
      <c r="TMT32" s="848"/>
      <c r="TMU32" s="848"/>
      <c r="TMV32" s="848"/>
      <c r="TMW32" s="848"/>
      <c r="TMX32" s="848"/>
      <c r="TMY32" s="848"/>
      <c r="TMZ32" s="848"/>
      <c r="TNA32" s="848"/>
      <c r="TNB32" s="848"/>
      <c r="TNC32" s="848"/>
      <c r="TND32" s="848"/>
      <c r="TNE32" s="848"/>
      <c r="TNF32" s="848"/>
      <c r="TNG32" s="848"/>
      <c r="TNH32" s="848"/>
      <c r="TNI32" s="848"/>
      <c r="TNJ32" s="848"/>
      <c r="TNK32" s="848"/>
      <c r="TNL32" s="848"/>
      <c r="TNM32" s="848"/>
      <c r="TNN32" s="848"/>
      <c r="TNO32" s="848"/>
      <c r="TNP32" s="848"/>
      <c r="TNQ32" s="848"/>
      <c r="TNR32" s="848"/>
      <c r="TNS32" s="848"/>
      <c r="TNT32" s="848"/>
      <c r="TNU32" s="848"/>
      <c r="TNV32" s="848"/>
      <c r="TNW32" s="848"/>
      <c r="TNX32" s="848"/>
      <c r="TNY32" s="848"/>
      <c r="TNZ32" s="848"/>
      <c r="TOA32" s="848"/>
      <c r="TOB32" s="848"/>
      <c r="TOC32" s="848"/>
      <c r="TOD32" s="848"/>
      <c r="TOE32" s="848"/>
      <c r="TOF32" s="848"/>
      <c r="TOG32" s="848"/>
      <c r="TOH32" s="848"/>
      <c r="TOI32" s="848"/>
      <c r="TOJ32" s="848"/>
      <c r="TOK32" s="848"/>
      <c r="TOL32" s="848"/>
      <c r="TOM32" s="848"/>
      <c r="TON32" s="848"/>
      <c r="TOO32" s="848"/>
      <c r="TOP32" s="848"/>
      <c r="TOQ32" s="848"/>
      <c r="TOR32" s="848"/>
      <c r="TOS32" s="848"/>
      <c r="TOT32" s="848"/>
      <c r="TOU32" s="848"/>
      <c r="TOV32" s="848"/>
      <c r="TOW32" s="848"/>
      <c r="TOX32" s="848"/>
      <c r="TOY32" s="848"/>
      <c r="TOZ32" s="848"/>
      <c r="TPA32" s="848"/>
      <c r="TPB32" s="848"/>
      <c r="TPC32" s="848"/>
      <c r="TPD32" s="848"/>
      <c r="TPE32" s="848"/>
      <c r="TPF32" s="848"/>
      <c r="TPG32" s="848"/>
      <c r="TPH32" s="848"/>
      <c r="TPI32" s="848"/>
      <c r="TPJ32" s="848"/>
      <c r="TPK32" s="848"/>
      <c r="TPL32" s="848"/>
      <c r="TPM32" s="848"/>
      <c r="TPN32" s="848"/>
      <c r="TPO32" s="848"/>
      <c r="TPP32" s="848"/>
      <c r="TPQ32" s="848"/>
      <c r="TPR32" s="848"/>
      <c r="TPS32" s="848"/>
      <c r="TPT32" s="848"/>
      <c r="TPU32" s="848"/>
      <c r="TPV32" s="848"/>
      <c r="TPW32" s="848"/>
      <c r="TPX32" s="848"/>
      <c r="TPY32" s="848"/>
      <c r="TPZ32" s="848"/>
      <c r="TQA32" s="848"/>
      <c r="TQB32" s="848"/>
      <c r="TQC32" s="848"/>
      <c r="TQD32" s="848"/>
      <c r="TQE32" s="848"/>
      <c r="TQF32" s="848"/>
      <c r="TQG32" s="848"/>
      <c r="TQH32" s="848"/>
      <c r="TQI32" s="848"/>
      <c r="TQJ32" s="848"/>
      <c r="TQK32" s="848"/>
      <c r="TQL32" s="848"/>
      <c r="TQM32" s="848"/>
      <c r="TQN32" s="848"/>
      <c r="TQO32" s="848"/>
      <c r="TQP32" s="848"/>
      <c r="TQQ32" s="848"/>
      <c r="TQR32" s="848"/>
      <c r="TQS32" s="848"/>
      <c r="TQT32" s="848"/>
      <c r="TQU32" s="848"/>
      <c r="TQV32" s="848"/>
      <c r="TQW32" s="848"/>
      <c r="TQX32" s="848"/>
      <c r="TQY32" s="848"/>
      <c r="TQZ32" s="848"/>
      <c r="TRA32" s="848"/>
      <c r="TRB32" s="848"/>
      <c r="TRC32" s="848"/>
      <c r="TRD32" s="848"/>
      <c r="TRE32" s="848"/>
      <c r="TRF32" s="848"/>
      <c r="TRG32" s="848"/>
      <c r="TRH32" s="848"/>
      <c r="TRI32" s="848"/>
      <c r="TRJ32" s="848"/>
      <c r="TRK32" s="848"/>
      <c r="TRL32" s="848"/>
      <c r="TRM32" s="848"/>
      <c r="TRN32" s="848"/>
      <c r="TRO32" s="848"/>
      <c r="TRP32" s="848"/>
      <c r="TRQ32" s="848"/>
      <c r="TRR32" s="848"/>
      <c r="TRS32" s="848"/>
      <c r="TRT32" s="848"/>
      <c r="TRU32" s="848"/>
      <c r="TRV32" s="848"/>
      <c r="TRW32" s="848"/>
      <c r="TRX32" s="848"/>
      <c r="TRY32" s="848"/>
      <c r="TRZ32" s="848"/>
      <c r="TSA32" s="848"/>
      <c r="TSB32" s="848"/>
      <c r="TSC32" s="848"/>
      <c r="TSD32" s="848"/>
      <c r="TSE32" s="848"/>
      <c r="TSF32" s="848"/>
      <c r="TSG32" s="848"/>
      <c r="TSH32" s="848"/>
      <c r="TSI32" s="848"/>
      <c r="TSJ32" s="848"/>
      <c r="TSK32" s="848"/>
      <c r="TSL32" s="848"/>
      <c r="TSM32" s="848"/>
      <c r="TSN32" s="848"/>
      <c r="TSO32" s="848"/>
      <c r="TSP32" s="848"/>
      <c r="TSQ32" s="848"/>
      <c r="TSR32" s="848"/>
      <c r="TSS32" s="848"/>
      <c r="TST32" s="848"/>
      <c r="TSU32" s="848"/>
      <c r="TSV32" s="848"/>
      <c r="TSW32" s="848"/>
      <c r="TSX32" s="848"/>
      <c r="TSY32" s="848"/>
      <c r="TSZ32" s="848"/>
      <c r="TTA32" s="848"/>
      <c r="TTB32" s="848"/>
      <c r="TTC32" s="848"/>
      <c r="TTD32" s="848"/>
      <c r="TTE32" s="848"/>
      <c r="TTF32" s="848"/>
      <c r="TTG32" s="848"/>
      <c r="TTH32" s="848"/>
      <c r="TTI32" s="848"/>
      <c r="TTJ32" s="848"/>
      <c r="TTK32" s="848"/>
      <c r="TTL32" s="848"/>
      <c r="TTM32" s="848"/>
      <c r="TTN32" s="848"/>
      <c r="TTO32" s="848"/>
      <c r="TTP32" s="848"/>
      <c r="TTQ32" s="848"/>
      <c r="TTR32" s="848"/>
      <c r="TTS32" s="848"/>
      <c r="TTT32" s="848"/>
      <c r="TTU32" s="848"/>
      <c r="TTV32" s="848"/>
      <c r="TTW32" s="848"/>
      <c r="TTX32" s="848"/>
      <c r="TTY32" s="848"/>
      <c r="TTZ32" s="848"/>
      <c r="TUA32" s="848"/>
      <c r="TUB32" s="848"/>
      <c r="TUC32" s="848"/>
      <c r="TUD32" s="848"/>
      <c r="TUE32" s="848"/>
      <c r="TUF32" s="848"/>
      <c r="TUG32" s="848"/>
      <c r="TUH32" s="848"/>
      <c r="TUI32" s="848"/>
      <c r="TUJ32" s="848"/>
      <c r="TUK32" s="848"/>
      <c r="TUL32" s="848"/>
      <c r="TUM32" s="848"/>
      <c r="TUN32" s="848"/>
      <c r="TUO32" s="848"/>
      <c r="TUP32" s="848"/>
      <c r="TUQ32" s="848"/>
      <c r="TUR32" s="848"/>
      <c r="TUS32" s="848"/>
      <c r="TUT32" s="848"/>
      <c r="TUU32" s="848"/>
      <c r="TUV32" s="848"/>
      <c r="TUW32" s="848"/>
      <c r="TUX32" s="848"/>
      <c r="TUY32" s="848"/>
      <c r="TUZ32" s="848"/>
      <c r="TVA32" s="848"/>
      <c r="TVB32" s="848"/>
      <c r="TVC32" s="848"/>
      <c r="TVD32" s="848"/>
      <c r="TVE32" s="848"/>
      <c r="TVF32" s="848"/>
      <c r="TVG32" s="848"/>
      <c r="TVH32" s="848"/>
      <c r="TVI32" s="848"/>
      <c r="TVJ32" s="848"/>
      <c r="TVK32" s="848"/>
      <c r="TVL32" s="848"/>
      <c r="TVM32" s="848"/>
      <c r="TVN32" s="848"/>
      <c r="TVO32" s="848"/>
      <c r="TVP32" s="848"/>
      <c r="TVQ32" s="848"/>
      <c r="TVR32" s="848"/>
      <c r="TVS32" s="848"/>
      <c r="TVT32" s="848"/>
      <c r="TVU32" s="848"/>
      <c r="TVV32" s="848"/>
      <c r="TVW32" s="848"/>
      <c r="TVX32" s="848"/>
      <c r="TVY32" s="848"/>
      <c r="TVZ32" s="848"/>
      <c r="TWA32" s="848"/>
      <c r="TWB32" s="848"/>
      <c r="TWC32" s="848"/>
      <c r="TWD32" s="848"/>
      <c r="TWE32" s="848"/>
      <c r="TWF32" s="848"/>
      <c r="TWG32" s="848"/>
      <c r="TWH32" s="848"/>
      <c r="TWI32" s="848"/>
      <c r="TWJ32" s="848"/>
      <c r="TWK32" s="848"/>
      <c r="TWL32" s="848"/>
      <c r="TWM32" s="848"/>
      <c r="TWN32" s="848"/>
      <c r="TWO32" s="848"/>
      <c r="TWP32" s="848"/>
      <c r="TWQ32" s="848"/>
      <c r="TWR32" s="848"/>
      <c r="TWS32" s="848"/>
      <c r="TWT32" s="848"/>
      <c r="TWU32" s="848"/>
      <c r="TWV32" s="848"/>
      <c r="TWW32" s="848"/>
      <c r="TWX32" s="848"/>
      <c r="TWY32" s="848"/>
      <c r="TWZ32" s="848"/>
      <c r="TXA32" s="848"/>
      <c r="TXB32" s="848"/>
      <c r="TXC32" s="848"/>
      <c r="TXD32" s="848"/>
      <c r="TXE32" s="848"/>
      <c r="TXF32" s="848"/>
      <c r="TXG32" s="848"/>
      <c r="TXH32" s="848"/>
      <c r="TXI32" s="848"/>
      <c r="TXJ32" s="848"/>
      <c r="TXK32" s="848"/>
      <c r="TXL32" s="848"/>
      <c r="TXM32" s="848"/>
      <c r="TXN32" s="848"/>
      <c r="TXO32" s="848"/>
      <c r="TXP32" s="848"/>
      <c r="TXQ32" s="848"/>
      <c r="TXR32" s="848"/>
      <c r="TXS32" s="848"/>
      <c r="TXT32" s="848"/>
      <c r="TXU32" s="848"/>
      <c r="TXV32" s="848"/>
      <c r="TXW32" s="848"/>
      <c r="TXX32" s="848"/>
      <c r="TXY32" s="848"/>
      <c r="TXZ32" s="848"/>
      <c r="TYA32" s="848"/>
      <c r="TYB32" s="848"/>
      <c r="TYC32" s="848"/>
      <c r="TYD32" s="848"/>
      <c r="TYE32" s="848"/>
      <c r="TYF32" s="848"/>
      <c r="TYG32" s="848"/>
      <c r="TYH32" s="848"/>
      <c r="TYI32" s="848"/>
      <c r="TYJ32" s="848"/>
      <c r="TYK32" s="848"/>
      <c r="TYL32" s="848"/>
      <c r="TYM32" s="848"/>
      <c r="TYN32" s="848"/>
      <c r="TYO32" s="848"/>
      <c r="TYP32" s="848"/>
      <c r="TYQ32" s="848"/>
      <c r="TYR32" s="848"/>
      <c r="TYS32" s="848"/>
      <c r="TYT32" s="848"/>
      <c r="TYU32" s="848"/>
      <c r="TYV32" s="848"/>
      <c r="TYW32" s="848"/>
      <c r="TYX32" s="848"/>
      <c r="TYY32" s="848"/>
      <c r="TYZ32" s="848"/>
      <c r="TZA32" s="848"/>
      <c r="TZB32" s="848"/>
      <c r="TZC32" s="848"/>
      <c r="TZD32" s="848"/>
      <c r="TZE32" s="848"/>
      <c r="TZF32" s="848"/>
      <c r="TZG32" s="848"/>
      <c r="TZH32" s="848"/>
      <c r="TZI32" s="848"/>
      <c r="TZJ32" s="848"/>
      <c r="TZK32" s="848"/>
      <c r="TZL32" s="848"/>
      <c r="TZM32" s="848"/>
      <c r="TZN32" s="848"/>
      <c r="TZO32" s="848"/>
      <c r="TZP32" s="848"/>
      <c r="TZQ32" s="848"/>
      <c r="TZR32" s="848"/>
      <c r="TZS32" s="848"/>
      <c r="TZT32" s="848"/>
      <c r="TZU32" s="848"/>
      <c r="TZV32" s="848"/>
      <c r="TZW32" s="848"/>
      <c r="TZX32" s="848"/>
      <c r="TZY32" s="848"/>
      <c r="TZZ32" s="848"/>
      <c r="UAA32" s="848"/>
      <c r="UAB32" s="848"/>
      <c r="UAC32" s="848"/>
      <c r="UAD32" s="848"/>
      <c r="UAE32" s="848"/>
      <c r="UAF32" s="848"/>
      <c r="UAG32" s="848"/>
      <c r="UAH32" s="848"/>
      <c r="UAI32" s="848"/>
      <c r="UAJ32" s="848"/>
      <c r="UAK32" s="848"/>
      <c r="UAL32" s="848"/>
      <c r="UAM32" s="848"/>
      <c r="UAN32" s="848"/>
      <c r="UAO32" s="848"/>
      <c r="UAP32" s="848"/>
      <c r="UAQ32" s="848"/>
      <c r="UAR32" s="848"/>
      <c r="UAS32" s="848"/>
      <c r="UAT32" s="848"/>
      <c r="UAU32" s="848"/>
      <c r="UAV32" s="848"/>
      <c r="UAW32" s="848"/>
      <c r="UAX32" s="848"/>
      <c r="UAY32" s="848"/>
      <c r="UAZ32" s="848"/>
      <c r="UBA32" s="848"/>
      <c r="UBB32" s="848"/>
      <c r="UBC32" s="848"/>
      <c r="UBD32" s="848"/>
      <c r="UBE32" s="848"/>
      <c r="UBF32" s="848"/>
      <c r="UBG32" s="848"/>
      <c r="UBH32" s="848"/>
      <c r="UBI32" s="848"/>
      <c r="UBJ32" s="848"/>
      <c r="UBK32" s="848"/>
      <c r="UBL32" s="848"/>
      <c r="UBM32" s="848"/>
      <c r="UBN32" s="848"/>
      <c r="UBO32" s="848"/>
      <c r="UBP32" s="848"/>
      <c r="UBQ32" s="848"/>
      <c r="UBR32" s="848"/>
      <c r="UBS32" s="848"/>
      <c r="UBT32" s="848"/>
      <c r="UBU32" s="848"/>
      <c r="UBV32" s="848"/>
      <c r="UBW32" s="848"/>
      <c r="UBX32" s="848"/>
      <c r="UBY32" s="848"/>
      <c r="UBZ32" s="848"/>
      <c r="UCA32" s="848"/>
      <c r="UCB32" s="848"/>
      <c r="UCC32" s="848"/>
      <c r="UCD32" s="848"/>
      <c r="UCE32" s="848"/>
      <c r="UCF32" s="848"/>
      <c r="UCG32" s="848"/>
      <c r="UCH32" s="848"/>
      <c r="UCI32" s="848"/>
      <c r="UCJ32" s="848"/>
      <c r="UCK32" s="848"/>
      <c r="UCL32" s="848"/>
      <c r="UCM32" s="848"/>
      <c r="UCN32" s="848"/>
      <c r="UCO32" s="848"/>
      <c r="UCP32" s="848"/>
      <c r="UCQ32" s="848"/>
      <c r="UCR32" s="848"/>
      <c r="UCS32" s="848"/>
      <c r="UCT32" s="848"/>
      <c r="UCU32" s="848"/>
      <c r="UCV32" s="848"/>
      <c r="UCW32" s="848"/>
      <c r="UCX32" s="848"/>
      <c r="UCY32" s="848"/>
      <c r="UCZ32" s="848"/>
      <c r="UDA32" s="848"/>
      <c r="UDB32" s="848"/>
      <c r="UDC32" s="848"/>
      <c r="UDD32" s="848"/>
      <c r="UDE32" s="848"/>
      <c r="UDF32" s="848"/>
      <c r="UDG32" s="848"/>
      <c r="UDH32" s="848"/>
      <c r="UDI32" s="848"/>
      <c r="UDJ32" s="848"/>
      <c r="UDK32" s="848"/>
      <c r="UDL32" s="848"/>
      <c r="UDM32" s="848"/>
      <c r="UDN32" s="848"/>
      <c r="UDO32" s="848"/>
      <c r="UDP32" s="848"/>
      <c r="UDQ32" s="848"/>
      <c r="UDR32" s="848"/>
      <c r="UDS32" s="848"/>
      <c r="UDT32" s="848"/>
      <c r="UDU32" s="848"/>
      <c r="UDV32" s="848"/>
      <c r="UDW32" s="848"/>
      <c r="UDX32" s="848"/>
      <c r="UDY32" s="848"/>
      <c r="UDZ32" s="848"/>
      <c r="UEA32" s="848"/>
      <c r="UEB32" s="848"/>
      <c r="UEC32" s="848"/>
      <c r="UED32" s="848"/>
      <c r="UEE32" s="848"/>
      <c r="UEF32" s="848"/>
      <c r="UEG32" s="848"/>
      <c r="UEH32" s="848"/>
      <c r="UEI32" s="848"/>
      <c r="UEJ32" s="848"/>
      <c r="UEK32" s="848"/>
      <c r="UEL32" s="848"/>
      <c r="UEM32" s="848"/>
      <c r="UEN32" s="848"/>
      <c r="UEO32" s="848"/>
      <c r="UEP32" s="848"/>
      <c r="UEQ32" s="848"/>
      <c r="UER32" s="848"/>
      <c r="UES32" s="848"/>
      <c r="UET32" s="848"/>
      <c r="UEU32" s="848"/>
      <c r="UEV32" s="848"/>
      <c r="UEW32" s="848"/>
      <c r="UEX32" s="848"/>
      <c r="UEY32" s="848"/>
      <c r="UEZ32" s="848"/>
      <c r="UFA32" s="848"/>
      <c r="UFB32" s="848"/>
      <c r="UFC32" s="848"/>
      <c r="UFD32" s="848"/>
      <c r="UFE32" s="848"/>
      <c r="UFF32" s="848"/>
      <c r="UFG32" s="848"/>
      <c r="UFH32" s="848"/>
      <c r="UFI32" s="848"/>
      <c r="UFJ32" s="848"/>
      <c r="UFK32" s="848"/>
      <c r="UFL32" s="848"/>
      <c r="UFM32" s="848"/>
      <c r="UFN32" s="848"/>
      <c r="UFO32" s="848"/>
      <c r="UFP32" s="848"/>
      <c r="UFQ32" s="848"/>
      <c r="UFR32" s="848"/>
      <c r="UFS32" s="848"/>
      <c r="UFT32" s="848"/>
      <c r="UFU32" s="848"/>
      <c r="UFV32" s="848"/>
      <c r="UFW32" s="848"/>
      <c r="UFX32" s="848"/>
      <c r="UFY32" s="848"/>
      <c r="UFZ32" s="848"/>
      <c r="UGA32" s="848"/>
      <c r="UGB32" s="848"/>
      <c r="UGC32" s="848"/>
      <c r="UGD32" s="848"/>
      <c r="UGE32" s="848"/>
      <c r="UGF32" s="848"/>
      <c r="UGG32" s="848"/>
      <c r="UGH32" s="848"/>
      <c r="UGI32" s="848"/>
      <c r="UGJ32" s="848"/>
      <c r="UGK32" s="848"/>
      <c r="UGL32" s="848"/>
      <c r="UGM32" s="848"/>
      <c r="UGN32" s="848"/>
      <c r="UGO32" s="848"/>
      <c r="UGP32" s="848"/>
      <c r="UGQ32" s="848"/>
      <c r="UGR32" s="848"/>
      <c r="UGS32" s="848"/>
      <c r="UGT32" s="848"/>
      <c r="UGU32" s="848"/>
      <c r="UGV32" s="848"/>
      <c r="UGW32" s="848"/>
      <c r="UGX32" s="848"/>
      <c r="UGY32" s="848"/>
      <c r="UGZ32" s="848"/>
      <c r="UHA32" s="848"/>
      <c r="UHB32" s="848"/>
      <c r="UHC32" s="848"/>
      <c r="UHD32" s="848"/>
      <c r="UHE32" s="848"/>
      <c r="UHF32" s="848"/>
      <c r="UHG32" s="848"/>
      <c r="UHH32" s="848"/>
      <c r="UHI32" s="848"/>
      <c r="UHJ32" s="848"/>
      <c r="UHK32" s="848"/>
      <c r="UHL32" s="848"/>
      <c r="UHM32" s="848"/>
      <c r="UHN32" s="848"/>
      <c r="UHO32" s="848"/>
      <c r="UHP32" s="848"/>
      <c r="UHQ32" s="848"/>
      <c r="UHR32" s="848"/>
      <c r="UHS32" s="848"/>
      <c r="UHT32" s="848"/>
      <c r="UHU32" s="848"/>
      <c r="UHV32" s="848"/>
      <c r="UHW32" s="848"/>
      <c r="UHX32" s="848"/>
      <c r="UHY32" s="848"/>
      <c r="UHZ32" s="848"/>
      <c r="UIA32" s="848"/>
      <c r="UIB32" s="848"/>
      <c r="UIC32" s="848"/>
      <c r="UID32" s="848"/>
      <c r="UIE32" s="848"/>
      <c r="UIF32" s="848"/>
      <c r="UIG32" s="848"/>
      <c r="UIH32" s="848"/>
      <c r="UII32" s="848"/>
      <c r="UIJ32" s="848"/>
      <c r="UIK32" s="848"/>
      <c r="UIL32" s="848"/>
      <c r="UIM32" s="848"/>
      <c r="UIN32" s="848"/>
      <c r="UIO32" s="848"/>
      <c r="UIP32" s="848"/>
      <c r="UIQ32" s="848"/>
      <c r="UIR32" s="848"/>
      <c r="UIS32" s="848"/>
      <c r="UIT32" s="848"/>
      <c r="UIU32" s="848"/>
      <c r="UIV32" s="848"/>
      <c r="UIW32" s="848"/>
      <c r="UIX32" s="848"/>
      <c r="UIY32" s="848"/>
      <c r="UIZ32" s="848"/>
      <c r="UJA32" s="848"/>
      <c r="UJB32" s="848"/>
      <c r="UJC32" s="848"/>
      <c r="UJD32" s="848"/>
      <c r="UJE32" s="848"/>
      <c r="UJF32" s="848"/>
      <c r="UJG32" s="848"/>
      <c r="UJH32" s="848"/>
      <c r="UJI32" s="848"/>
      <c r="UJJ32" s="848"/>
      <c r="UJK32" s="848"/>
      <c r="UJL32" s="848"/>
      <c r="UJM32" s="848"/>
      <c r="UJN32" s="848"/>
      <c r="UJO32" s="848"/>
      <c r="UJP32" s="848"/>
      <c r="UJQ32" s="848"/>
      <c r="UJR32" s="848"/>
      <c r="UJS32" s="848"/>
      <c r="UJT32" s="848"/>
      <c r="UJU32" s="848"/>
      <c r="UJV32" s="848"/>
      <c r="UJW32" s="848"/>
      <c r="UJX32" s="848"/>
      <c r="UJY32" s="848"/>
      <c r="UJZ32" s="848"/>
      <c r="UKA32" s="848"/>
      <c r="UKB32" s="848"/>
      <c r="UKC32" s="848"/>
      <c r="UKD32" s="848"/>
      <c r="UKE32" s="848"/>
      <c r="UKF32" s="848"/>
      <c r="UKG32" s="848"/>
      <c r="UKH32" s="848"/>
      <c r="UKI32" s="848"/>
      <c r="UKJ32" s="848"/>
      <c r="UKK32" s="848"/>
      <c r="UKL32" s="848"/>
      <c r="UKM32" s="848"/>
      <c r="UKN32" s="848"/>
      <c r="UKO32" s="848"/>
      <c r="UKP32" s="848"/>
      <c r="UKQ32" s="848"/>
      <c r="UKR32" s="848"/>
      <c r="UKS32" s="848"/>
      <c r="UKT32" s="848"/>
      <c r="UKU32" s="848"/>
      <c r="UKV32" s="848"/>
      <c r="UKW32" s="848"/>
      <c r="UKX32" s="848"/>
      <c r="UKY32" s="848"/>
      <c r="UKZ32" s="848"/>
      <c r="ULA32" s="848"/>
      <c r="ULB32" s="848"/>
      <c r="ULC32" s="848"/>
      <c r="ULD32" s="848"/>
      <c r="ULE32" s="848"/>
      <c r="ULF32" s="848"/>
      <c r="ULG32" s="848"/>
      <c r="ULH32" s="848"/>
      <c r="ULI32" s="848"/>
      <c r="ULJ32" s="848"/>
      <c r="ULK32" s="848"/>
      <c r="ULL32" s="848"/>
      <c r="ULM32" s="848"/>
      <c r="ULN32" s="848"/>
      <c r="ULO32" s="848"/>
      <c r="ULP32" s="848"/>
      <c r="ULQ32" s="848"/>
      <c r="ULR32" s="848"/>
      <c r="ULS32" s="848"/>
      <c r="ULT32" s="848"/>
      <c r="ULU32" s="848"/>
      <c r="ULV32" s="848"/>
      <c r="ULW32" s="848"/>
      <c r="ULX32" s="848"/>
      <c r="ULY32" s="848"/>
      <c r="ULZ32" s="848"/>
      <c r="UMA32" s="848"/>
      <c r="UMB32" s="848"/>
      <c r="UMC32" s="848"/>
      <c r="UMD32" s="848"/>
      <c r="UME32" s="848"/>
      <c r="UMF32" s="848"/>
      <c r="UMG32" s="848"/>
      <c r="UMH32" s="848"/>
      <c r="UMI32" s="848"/>
      <c r="UMJ32" s="848"/>
      <c r="UMK32" s="848"/>
      <c r="UML32" s="848"/>
      <c r="UMM32" s="848"/>
      <c r="UMN32" s="848"/>
      <c r="UMO32" s="848"/>
      <c r="UMP32" s="848"/>
      <c r="UMQ32" s="848"/>
      <c r="UMR32" s="848"/>
      <c r="UMS32" s="848"/>
      <c r="UMT32" s="848"/>
      <c r="UMU32" s="848"/>
      <c r="UMV32" s="848"/>
      <c r="UMW32" s="848"/>
      <c r="UMX32" s="848"/>
      <c r="UMY32" s="848"/>
      <c r="UMZ32" s="848"/>
      <c r="UNA32" s="848"/>
      <c r="UNB32" s="848"/>
      <c r="UNC32" s="848"/>
      <c r="UND32" s="848"/>
      <c r="UNE32" s="848"/>
      <c r="UNF32" s="848"/>
      <c r="UNG32" s="848"/>
      <c r="UNH32" s="848"/>
      <c r="UNI32" s="848"/>
      <c r="UNJ32" s="848"/>
      <c r="UNK32" s="848"/>
      <c r="UNL32" s="848"/>
      <c r="UNM32" s="848"/>
      <c r="UNN32" s="848"/>
      <c r="UNO32" s="848"/>
      <c r="UNP32" s="848"/>
      <c r="UNQ32" s="848"/>
      <c r="UNR32" s="848"/>
      <c r="UNS32" s="848"/>
      <c r="UNT32" s="848"/>
      <c r="UNU32" s="848"/>
      <c r="UNV32" s="848"/>
      <c r="UNW32" s="848"/>
      <c r="UNX32" s="848"/>
      <c r="UNY32" s="848"/>
      <c r="UNZ32" s="848"/>
      <c r="UOA32" s="848"/>
      <c r="UOB32" s="848"/>
      <c r="UOC32" s="848"/>
      <c r="UOD32" s="848"/>
      <c r="UOE32" s="848"/>
      <c r="UOF32" s="848"/>
      <c r="UOG32" s="848"/>
      <c r="UOH32" s="848"/>
      <c r="UOI32" s="848"/>
      <c r="UOJ32" s="848"/>
      <c r="UOK32" s="848"/>
      <c r="UOL32" s="848"/>
      <c r="UOM32" s="848"/>
      <c r="UON32" s="848"/>
      <c r="UOO32" s="848"/>
      <c r="UOP32" s="848"/>
      <c r="UOQ32" s="848"/>
      <c r="UOR32" s="848"/>
      <c r="UOS32" s="848"/>
      <c r="UOT32" s="848"/>
      <c r="UOU32" s="848"/>
      <c r="UOV32" s="848"/>
      <c r="UOW32" s="848"/>
      <c r="UOX32" s="848"/>
      <c r="UOY32" s="848"/>
      <c r="UOZ32" s="848"/>
      <c r="UPA32" s="848"/>
      <c r="UPB32" s="848"/>
      <c r="UPC32" s="848"/>
      <c r="UPD32" s="848"/>
      <c r="UPE32" s="848"/>
      <c r="UPF32" s="848"/>
      <c r="UPG32" s="848"/>
      <c r="UPH32" s="848"/>
      <c r="UPI32" s="848"/>
      <c r="UPJ32" s="848"/>
      <c r="UPK32" s="848"/>
      <c r="UPL32" s="848"/>
      <c r="UPM32" s="848"/>
      <c r="UPN32" s="848"/>
      <c r="UPO32" s="848"/>
      <c r="UPP32" s="848"/>
      <c r="UPQ32" s="848"/>
      <c r="UPR32" s="848"/>
      <c r="UPS32" s="848"/>
      <c r="UPT32" s="848"/>
      <c r="UPU32" s="848"/>
      <c r="UPV32" s="848"/>
      <c r="UPW32" s="848"/>
      <c r="UPX32" s="848"/>
      <c r="UPY32" s="848"/>
      <c r="UPZ32" s="848"/>
      <c r="UQA32" s="848"/>
      <c r="UQB32" s="848"/>
      <c r="UQC32" s="848"/>
      <c r="UQD32" s="848"/>
      <c r="UQE32" s="848"/>
      <c r="UQF32" s="848"/>
      <c r="UQG32" s="848"/>
      <c r="UQH32" s="848"/>
      <c r="UQI32" s="848"/>
      <c r="UQJ32" s="848"/>
      <c r="UQK32" s="848"/>
      <c r="UQL32" s="848"/>
      <c r="UQM32" s="848"/>
      <c r="UQN32" s="848"/>
      <c r="UQO32" s="848"/>
      <c r="UQP32" s="848"/>
      <c r="UQQ32" s="848"/>
      <c r="UQR32" s="848"/>
      <c r="UQS32" s="848"/>
      <c r="UQT32" s="848"/>
      <c r="UQU32" s="848"/>
      <c r="UQV32" s="848"/>
      <c r="UQW32" s="848"/>
      <c r="UQX32" s="848"/>
      <c r="UQY32" s="848"/>
      <c r="UQZ32" s="848"/>
      <c r="URA32" s="848"/>
      <c r="URB32" s="848"/>
      <c r="URC32" s="848"/>
      <c r="URD32" s="848"/>
      <c r="URE32" s="848"/>
      <c r="URF32" s="848"/>
      <c r="URG32" s="848"/>
      <c r="URH32" s="848"/>
      <c r="URI32" s="848"/>
      <c r="URJ32" s="848"/>
      <c r="URK32" s="848"/>
      <c r="URL32" s="848"/>
      <c r="URM32" s="848"/>
      <c r="URN32" s="848"/>
      <c r="URO32" s="848"/>
      <c r="URP32" s="848"/>
      <c r="URQ32" s="848"/>
      <c r="URR32" s="848"/>
      <c r="URS32" s="848"/>
      <c r="URT32" s="848"/>
      <c r="URU32" s="848"/>
      <c r="URV32" s="848"/>
      <c r="URW32" s="848"/>
      <c r="URX32" s="848"/>
      <c r="URY32" s="848"/>
      <c r="URZ32" s="848"/>
      <c r="USA32" s="848"/>
      <c r="USB32" s="848"/>
      <c r="USC32" s="848"/>
      <c r="USD32" s="848"/>
      <c r="USE32" s="848"/>
      <c r="USF32" s="848"/>
      <c r="USG32" s="848"/>
      <c r="USH32" s="848"/>
      <c r="USI32" s="848"/>
      <c r="USJ32" s="848"/>
      <c r="USK32" s="848"/>
      <c r="USL32" s="848"/>
      <c r="USM32" s="848"/>
      <c r="USN32" s="848"/>
      <c r="USO32" s="848"/>
      <c r="USP32" s="848"/>
      <c r="USQ32" s="848"/>
      <c r="USR32" s="848"/>
      <c r="USS32" s="848"/>
      <c r="UST32" s="848"/>
      <c r="USU32" s="848"/>
      <c r="USV32" s="848"/>
      <c r="USW32" s="848"/>
      <c r="USX32" s="848"/>
      <c r="USY32" s="848"/>
      <c r="USZ32" s="848"/>
      <c r="UTA32" s="848"/>
      <c r="UTB32" s="848"/>
      <c r="UTC32" s="848"/>
      <c r="UTD32" s="848"/>
      <c r="UTE32" s="848"/>
      <c r="UTF32" s="848"/>
      <c r="UTG32" s="848"/>
      <c r="UTH32" s="848"/>
      <c r="UTI32" s="848"/>
      <c r="UTJ32" s="848"/>
      <c r="UTK32" s="848"/>
      <c r="UTL32" s="848"/>
      <c r="UTM32" s="848"/>
      <c r="UTN32" s="848"/>
      <c r="UTO32" s="848"/>
      <c r="UTP32" s="848"/>
      <c r="UTQ32" s="848"/>
      <c r="UTR32" s="848"/>
      <c r="UTS32" s="848"/>
      <c r="UTT32" s="848"/>
      <c r="UTU32" s="848"/>
      <c r="UTV32" s="848"/>
      <c r="UTW32" s="848"/>
      <c r="UTX32" s="848"/>
      <c r="UTY32" s="848"/>
      <c r="UTZ32" s="848"/>
      <c r="UUA32" s="848"/>
      <c r="UUB32" s="848"/>
      <c r="UUC32" s="848"/>
      <c r="UUD32" s="848"/>
      <c r="UUE32" s="848"/>
      <c r="UUF32" s="848"/>
      <c r="UUG32" s="848"/>
      <c r="UUH32" s="848"/>
      <c r="UUI32" s="848"/>
      <c r="UUJ32" s="848"/>
      <c r="UUK32" s="848"/>
      <c r="UUL32" s="848"/>
      <c r="UUM32" s="848"/>
      <c r="UUN32" s="848"/>
      <c r="UUO32" s="848"/>
      <c r="UUP32" s="848"/>
      <c r="UUQ32" s="848"/>
      <c r="UUR32" s="848"/>
      <c r="UUS32" s="848"/>
      <c r="UUT32" s="848"/>
      <c r="UUU32" s="848"/>
      <c r="UUV32" s="848"/>
      <c r="UUW32" s="848"/>
      <c r="UUX32" s="848"/>
      <c r="UUY32" s="848"/>
      <c r="UUZ32" s="848"/>
      <c r="UVA32" s="848"/>
      <c r="UVB32" s="848"/>
      <c r="UVC32" s="848"/>
      <c r="UVD32" s="848"/>
      <c r="UVE32" s="848"/>
      <c r="UVF32" s="848"/>
      <c r="UVG32" s="848"/>
      <c r="UVH32" s="848"/>
      <c r="UVI32" s="848"/>
      <c r="UVJ32" s="848"/>
      <c r="UVK32" s="848"/>
      <c r="UVL32" s="848"/>
      <c r="UVM32" s="848"/>
      <c r="UVN32" s="848"/>
      <c r="UVO32" s="848"/>
      <c r="UVP32" s="848"/>
      <c r="UVQ32" s="848"/>
      <c r="UVR32" s="848"/>
      <c r="UVS32" s="848"/>
      <c r="UVT32" s="848"/>
      <c r="UVU32" s="848"/>
      <c r="UVV32" s="848"/>
      <c r="UVW32" s="848"/>
      <c r="UVX32" s="848"/>
      <c r="UVY32" s="848"/>
      <c r="UVZ32" s="848"/>
      <c r="UWA32" s="848"/>
      <c r="UWB32" s="848"/>
      <c r="UWC32" s="848"/>
      <c r="UWD32" s="848"/>
      <c r="UWE32" s="848"/>
      <c r="UWF32" s="848"/>
      <c r="UWG32" s="848"/>
      <c r="UWH32" s="848"/>
      <c r="UWI32" s="848"/>
      <c r="UWJ32" s="848"/>
      <c r="UWK32" s="848"/>
      <c r="UWL32" s="848"/>
      <c r="UWM32" s="848"/>
      <c r="UWN32" s="848"/>
      <c r="UWO32" s="848"/>
      <c r="UWP32" s="848"/>
      <c r="UWQ32" s="848"/>
      <c r="UWR32" s="848"/>
      <c r="UWS32" s="848"/>
      <c r="UWT32" s="848"/>
      <c r="UWU32" s="848"/>
      <c r="UWV32" s="848"/>
      <c r="UWW32" s="848"/>
      <c r="UWX32" s="848"/>
      <c r="UWY32" s="848"/>
      <c r="UWZ32" s="848"/>
      <c r="UXA32" s="848"/>
      <c r="UXB32" s="848"/>
      <c r="UXC32" s="848"/>
      <c r="UXD32" s="848"/>
      <c r="UXE32" s="848"/>
      <c r="UXF32" s="848"/>
      <c r="UXG32" s="848"/>
      <c r="UXH32" s="848"/>
      <c r="UXI32" s="848"/>
      <c r="UXJ32" s="848"/>
      <c r="UXK32" s="848"/>
      <c r="UXL32" s="848"/>
      <c r="UXM32" s="848"/>
      <c r="UXN32" s="848"/>
      <c r="UXO32" s="848"/>
      <c r="UXP32" s="848"/>
      <c r="UXQ32" s="848"/>
      <c r="UXR32" s="848"/>
      <c r="UXS32" s="848"/>
      <c r="UXT32" s="848"/>
      <c r="UXU32" s="848"/>
      <c r="UXV32" s="848"/>
      <c r="UXW32" s="848"/>
      <c r="UXX32" s="848"/>
      <c r="UXY32" s="848"/>
      <c r="UXZ32" s="848"/>
      <c r="UYA32" s="848"/>
      <c r="UYB32" s="848"/>
      <c r="UYC32" s="848"/>
      <c r="UYD32" s="848"/>
      <c r="UYE32" s="848"/>
      <c r="UYF32" s="848"/>
      <c r="UYG32" s="848"/>
      <c r="UYH32" s="848"/>
      <c r="UYI32" s="848"/>
      <c r="UYJ32" s="848"/>
      <c r="UYK32" s="848"/>
      <c r="UYL32" s="848"/>
      <c r="UYM32" s="848"/>
      <c r="UYN32" s="848"/>
      <c r="UYO32" s="848"/>
      <c r="UYP32" s="848"/>
      <c r="UYQ32" s="848"/>
      <c r="UYR32" s="848"/>
      <c r="UYS32" s="848"/>
      <c r="UYT32" s="848"/>
      <c r="UYU32" s="848"/>
      <c r="UYV32" s="848"/>
      <c r="UYW32" s="848"/>
      <c r="UYX32" s="848"/>
      <c r="UYY32" s="848"/>
      <c r="UYZ32" s="848"/>
      <c r="UZA32" s="848"/>
      <c r="UZB32" s="848"/>
      <c r="UZC32" s="848"/>
      <c r="UZD32" s="848"/>
      <c r="UZE32" s="848"/>
      <c r="UZF32" s="848"/>
      <c r="UZG32" s="848"/>
      <c r="UZH32" s="848"/>
      <c r="UZI32" s="848"/>
      <c r="UZJ32" s="848"/>
      <c r="UZK32" s="848"/>
      <c r="UZL32" s="848"/>
      <c r="UZM32" s="848"/>
      <c r="UZN32" s="848"/>
      <c r="UZO32" s="848"/>
      <c r="UZP32" s="848"/>
      <c r="UZQ32" s="848"/>
      <c r="UZR32" s="848"/>
      <c r="UZS32" s="848"/>
      <c r="UZT32" s="848"/>
      <c r="UZU32" s="848"/>
      <c r="UZV32" s="848"/>
      <c r="UZW32" s="848"/>
      <c r="UZX32" s="848"/>
      <c r="UZY32" s="848"/>
      <c r="UZZ32" s="848"/>
      <c r="VAA32" s="848"/>
      <c r="VAB32" s="848"/>
      <c r="VAC32" s="848"/>
      <c r="VAD32" s="848"/>
      <c r="VAE32" s="848"/>
      <c r="VAF32" s="848"/>
      <c r="VAG32" s="848"/>
      <c r="VAH32" s="848"/>
      <c r="VAI32" s="848"/>
      <c r="VAJ32" s="848"/>
      <c r="VAK32" s="848"/>
      <c r="VAL32" s="848"/>
      <c r="VAM32" s="848"/>
      <c r="VAN32" s="848"/>
      <c r="VAO32" s="848"/>
      <c r="VAP32" s="848"/>
      <c r="VAQ32" s="848"/>
      <c r="VAR32" s="848"/>
      <c r="VAS32" s="848"/>
      <c r="VAT32" s="848"/>
      <c r="VAU32" s="848"/>
      <c r="VAV32" s="848"/>
      <c r="VAW32" s="848"/>
      <c r="VAX32" s="848"/>
      <c r="VAY32" s="848"/>
      <c r="VAZ32" s="848"/>
      <c r="VBA32" s="848"/>
      <c r="VBB32" s="848"/>
      <c r="VBC32" s="848"/>
      <c r="VBD32" s="848"/>
      <c r="VBE32" s="848"/>
      <c r="VBF32" s="848"/>
      <c r="VBG32" s="848"/>
      <c r="VBH32" s="848"/>
      <c r="VBI32" s="848"/>
      <c r="VBJ32" s="848"/>
      <c r="VBK32" s="848"/>
      <c r="VBL32" s="848"/>
      <c r="VBM32" s="848"/>
      <c r="VBN32" s="848"/>
      <c r="VBO32" s="848"/>
      <c r="VBP32" s="848"/>
      <c r="VBQ32" s="848"/>
      <c r="VBR32" s="848"/>
      <c r="VBS32" s="848"/>
      <c r="VBT32" s="848"/>
      <c r="VBU32" s="848"/>
      <c r="VBV32" s="848"/>
      <c r="VBW32" s="848"/>
      <c r="VBX32" s="848"/>
      <c r="VBY32" s="848"/>
      <c r="VBZ32" s="848"/>
      <c r="VCA32" s="848"/>
      <c r="VCB32" s="848"/>
      <c r="VCC32" s="848"/>
      <c r="VCD32" s="848"/>
      <c r="VCE32" s="848"/>
      <c r="VCF32" s="848"/>
      <c r="VCG32" s="848"/>
      <c r="VCH32" s="848"/>
      <c r="VCI32" s="848"/>
      <c r="VCJ32" s="848"/>
      <c r="VCK32" s="848"/>
      <c r="VCL32" s="848"/>
      <c r="VCM32" s="848"/>
      <c r="VCN32" s="848"/>
      <c r="VCO32" s="848"/>
      <c r="VCP32" s="848"/>
      <c r="VCQ32" s="848"/>
      <c r="VCR32" s="848"/>
      <c r="VCS32" s="848"/>
      <c r="VCT32" s="848"/>
      <c r="VCU32" s="848"/>
      <c r="VCV32" s="848"/>
      <c r="VCW32" s="848"/>
      <c r="VCX32" s="848"/>
      <c r="VCY32" s="848"/>
      <c r="VCZ32" s="848"/>
      <c r="VDA32" s="848"/>
      <c r="VDB32" s="848"/>
      <c r="VDC32" s="848"/>
      <c r="VDD32" s="848"/>
      <c r="VDE32" s="848"/>
      <c r="VDF32" s="848"/>
      <c r="VDG32" s="848"/>
      <c r="VDH32" s="848"/>
      <c r="VDI32" s="848"/>
      <c r="VDJ32" s="848"/>
      <c r="VDK32" s="848"/>
      <c r="VDL32" s="848"/>
      <c r="VDM32" s="848"/>
      <c r="VDN32" s="848"/>
      <c r="VDO32" s="848"/>
      <c r="VDP32" s="848"/>
      <c r="VDQ32" s="848"/>
      <c r="VDR32" s="848"/>
      <c r="VDS32" s="848"/>
      <c r="VDT32" s="848"/>
      <c r="VDU32" s="848"/>
      <c r="VDV32" s="848"/>
      <c r="VDW32" s="848"/>
      <c r="VDX32" s="848"/>
      <c r="VDY32" s="848"/>
      <c r="VDZ32" s="848"/>
      <c r="VEA32" s="848"/>
      <c r="VEB32" s="848"/>
      <c r="VEC32" s="848"/>
      <c r="VED32" s="848"/>
      <c r="VEE32" s="848"/>
      <c r="VEF32" s="848"/>
      <c r="VEG32" s="848"/>
      <c r="VEH32" s="848"/>
      <c r="VEI32" s="848"/>
      <c r="VEJ32" s="848"/>
      <c r="VEK32" s="848"/>
      <c r="VEL32" s="848"/>
      <c r="VEM32" s="848"/>
      <c r="VEN32" s="848"/>
      <c r="VEO32" s="848"/>
      <c r="VEP32" s="848"/>
      <c r="VEQ32" s="848"/>
      <c r="VER32" s="848"/>
      <c r="VES32" s="848"/>
      <c r="VET32" s="848"/>
      <c r="VEU32" s="848"/>
      <c r="VEV32" s="848"/>
      <c r="VEW32" s="848"/>
      <c r="VEX32" s="848"/>
      <c r="VEY32" s="848"/>
      <c r="VEZ32" s="848"/>
      <c r="VFA32" s="848"/>
      <c r="VFB32" s="848"/>
      <c r="VFC32" s="848"/>
      <c r="VFD32" s="848"/>
      <c r="VFE32" s="848"/>
      <c r="VFF32" s="848"/>
      <c r="VFG32" s="848"/>
      <c r="VFH32" s="848"/>
      <c r="VFI32" s="848"/>
      <c r="VFJ32" s="848"/>
      <c r="VFK32" s="848"/>
      <c r="VFL32" s="848"/>
      <c r="VFM32" s="848"/>
      <c r="VFN32" s="848"/>
      <c r="VFO32" s="848"/>
      <c r="VFP32" s="848"/>
      <c r="VFQ32" s="848"/>
      <c r="VFR32" s="848"/>
      <c r="VFS32" s="848"/>
      <c r="VFT32" s="848"/>
      <c r="VFU32" s="848"/>
      <c r="VFV32" s="848"/>
      <c r="VFW32" s="848"/>
      <c r="VFX32" s="848"/>
      <c r="VFY32" s="848"/>
      <c r="VFZ32" s="848"/>
      <c r="VGA32" s="848"/>
      <c r="VGB32" s="848"/>
      <c r="VGC32" s="848"/>
      <c r="VGD32" s="848"/>
      <c r="VGE32" s="848"/>
      <c r="VGF32" s="848"/>
      <c r="VGG32" s="848"/>
      <c r="VGH32" s="848"/>
      <c r="VGI32" s="848"/>
      <c r="VGJ32" s="848"/>
      <c r="VGK32" s="848"/>
      <c r="VGL32" s="848"/>
      <c r="VGM32" s="848"/>
      <c r="VGN32" s="848"/>
      <c r="VGO32" s="848"/>
      <c r="VGP32" s="848"/>
      <c r="VGQ32" s="848"/>
      <c r="VGR32" s="848"/>
      <c r="VGS32" s="848"/>
      <c r="VGT32" s="848"/>
      <c r="VGU32" s="848"/>
      <c r="VGV32" s="848"/>
      <c r="VGW32" s="848"/>
      <c r="VGX32" s="848"/>
      <c r="VGY32" s="848"/>
      <c r="VGZ32" s="848"/>
      <c r="VHA32" s="848"/>
      <c r="VHB32" s="848"/>
      <c r="VHC32" s="848"/>
      <c r="VHD32" s="848"/>
      <c r="VHE32" s="848"/>
      <c r="VHF32" s="848"/>
      <c r="VHG32" s="848"/>
      <c r="VHH32" s="848"/>
      <c r="VHI32" s="848"/>
      <c r="VHJ32" s="848"/>
      <c r="VHK32" s="848"/>
      <c r="VHL32" s="848"/>
      <c r="VHM32" s="848"/>
      <c r="VHN32" s="848"/>
      <c r="VHO32" s="848"/>
      <c r="VHP32" s="848"/>
      <c r="VHQ32" s="848"/>
      <c r="VHR32" s="848"/>
      <c r="VHS32" s="848"/>
      <c r="VHT32" s="848"/>
      <c r="VHU32" s="848"/>
      <c r="VHV32" s="848"/>
      <c r="VHW32" s="848"/>
      <c r="VHX32" s="848"/>
      <c r="VHY32" s="848"/>
      <c r="VHZ32" s="848"/>
      <c r="VIA32" s="848"/>
      <c r="VIB32" s="848"/>
      <c r="VIC32" s="848"/>
      <c r="VID32" s="848"/>
      <c r="VIE32" s="848"/>
      <c r="VIF32" s="848"/>
      <c r="VIG32" s="848"/>
      <c r="VIH32" s="848"/>
      <c r="VII32" s="848"/>
      <c r="VIJ32" s="848"/>
      <c r="VIK32" s="848"/>
      <c r="VIL32" s="848"/>
      <c r="VIM32" s="848"/>
      <c r="VIN32" s="848"/>
      <c r="VIO32" s="848"/>
      <c r="VIP32" s="848"/>
      <c r="VIQ32" s="848"/>
      <c r="VIR32" s="848"/>
      <c r="VIS32" s="848"/>
      <c r="VIT32" s="848"/>
      <c r="VIU32" s="848"/>
      <c r="VIV32" s="848"/>
      <c r="VIW32" s="848"/>
      <c r="VIX32" s="848"/>
      <c r="VIY32" s="848"/>
      <c r="VIZ32" s="848"/>
      <c r="VJA32" s="848"/>
      <c r="VJB32" s="848"/>
      <c r="VJC32" s="848"/>
      <c r="VJD32" s="848"/>
      <c r="VJE32" s="848"/>
      <c r="VJF32" s="848"/>
      <c r="VJG32" s="848"/>
      <c r="VJH32" s="848"/>
      <c r="VJI32" s="848"/>
      <c r="VJJ32" s="848"/>
      <c r="VJK32" s="848"/>
      <c r="VJL32" s="848"/>
      <c r="VJM32" s="848"/>
      <c r="VJN32" s="848"/>
      <c r="VJO32" s="848"/>
      <c r="VJP32" s="848"/>
      <c r="VJQ32" s="848"/>
      <c r="VJR32" s="848"/>
      <c r="VJS32" s="848"/>
      <c r="VJT32" s="848"/>
      <c r="VJU32" s="848"/>
      <c r="VJV32" s="848"/>
      <c r="VJW32" s="848"/>
      <c r="VJX32" s="848"/>
      <c r="VJY32" s="848"/>
      <c r="VJZ32" s="848"/>
      <c r="VKA32" s="848"/>
      <c r="VKB32" s="848"/>
      <c r="VKC32" s="848"/>
      <c r="VKD32" s="848"/>
      <c r="VKE32" s="848"/>
      <c r="VKF32" s="848"/>
      <c r="VKG32" s="848"/>
      <c r="VKH32" s="848"/>
      <c r="VKI32" s="848"/>
      <c r="VKJ32" s="848"/>
      <c r="VKK32" s="848"/>
      <c r="VKL32" s="848"/>
      <c r="VKM32" s="848"/>
      <c r="VKN32" s="848"/>
      <c r="VKO32" s="848"/>
      <c r="VKP32" s="848"/>
      <c r="VKQ32" s="848"/>
      <c r="VKR32" s="848"/>
      <c r="VKS32" s="848"/>
      <c r="VKT32" s="848"/>
      <c r="VKU32" s="848"/>
      <c r="VKV32" s="848"/>
      <c r="VKW32" s="848"/>
      <c r="VKX32" s="848"/>
      <c r="VKY32" s="848"/>
      <c r="VKZ32" s="848"/>
      <c r="VLA32" s="848"/>
      <c r="VLB32" s="848"/>
      <c r="VLC32" s="848"/>
      <c r="VLD32" s="848"/>
      <c r="VLE32" s="848"/>
      <c r="VLF32" s="848"/>
      <c r="VLG32" s="848"/>
      <c r="VLH32" s="848"/>
      <c r="VLI32" s="848"/>
      <c r="VLJ32" s="848"/>
      <c r="VLK32" s="848"/>
      <c r="VLL32" s="848"/>
      <c r="VLM32" s="848"/>
      <c r="VLN32" s="848"/>
      <c r="VLO32" s="848"/>
      <c r="VLP32" s="848"/>
      <c r="VLQ32" s="848"/>
      <c r="VLR32" s="848"/>
      <c r="VLS32" s="848"/>
      <c r="VLT32" s="848"/>
      <c r="VLU32" s="848"/>
      <c r="VLV32" s="848"/>
      <c r="VLW32" s="848"/>
      <c r="VLX32" s="848"/>
      <c r="VLY32" s="848"/>
      <c r="VLZ32" s="848"/>
      <c r="VMA32" s="848"/>
      <c r="VMB32" s="848"/>
      <c r="VMC32" s="848"/>
      <c r="VMD32" s="848"/>
      <c r="VME32" s="848"/>
      <c r="VMF32" s="848"/>
      <c r="VMG32" s="848"/>
      <c r="VMH32" s="848"/>
      <c r="VMI32" s="848"/>
      <c r="VMJ32" s="848"/>
      <c r="VMK32" s="848"/>
      <c r="VML32" s="848"/>
      <c r="VMM32" s="848"/>
      <c r="VMN32" s="848"/>
      <c r="VMO32" s="848"/>
      <c r="VMP32" s="848"/>
      <c r="VMQ32" s="848"/>
      <c r="VMR32" s="848"/>
      <c r="VMS32" s="848"/>
      <c r="VMT32" s="848"/>
      <c r="VMU32" s="848"/>
      <c r="VMV32" s="848"/>
      <c r="VMW32" s="848"/>
      <c r="VMX32" s="848"/>
      <c r="VMY32" s="848"/>
      <c r="VMZ32" s="848"/>
      <c r="VNA32" s="848"/>
      <c r="VNB32" s="848"/>
      <c r="VNC32" s="848"/>
      <c r="VND32" s="848"/>
      <c r="VNE32" s="848"/>
      <c r="VNF32" s="848"/>
      <c r="VNG32" s="848"/>
      <c r="VNH32" s="848"/>
      <c r="VNI32" s="848"/>
      <c r="VNJ32" s="848"/>
      <c r="VNK32" s="848"/>
      <c r="VNL32" s="848"/>
      <c r="VNM32" s="848"/>
      <c r="VNN32" s="848"/>
      <c r="VNO32" s="848"/>
      <c r="VNP32" s="848"/>
      <c r="VNQ32" s="848"/>
      <c r="VNR32" s="848"/>
      <c r="VNS32" s="848"/>
      <c r="VNT32" s="848"/>
      <c r="VNU32" s="848"/>
      <c r="VNV32" s="848"/>
      <c r="VNW32" s="848"/>
      <c r="VNX32" s="848"/>
      <c r="VNY32" s="848"/>
      <c r="VNZ32" s="848"/>
      <c r="VOA32" s="848"/>
      <c r="VOB32" s="848"/>
      <c r="VOC32" s="848"/>
      <c r="VOD32" s="848"/>
      <c r="VOE32" s="848"/>
      <c r="VOF32" s="848"/>
      <c r="VOG32" s="848"/>
      <c r="VOH32" s="848"/>
      <c r="VOI32" s="848"/>
      <c r="VOJ32" s="848"/>
      <c r="VOK32" s="848"/>
      <c r="VOL32" s="848"/>
      <c r="VOM32" s="848"/>
      <c r="VON32" s="848"/>
      <c r="VOO32" s="848"/>
      <c r="VOP32" s="848"/>
      <c r="VOQ32" s="848"/>
      <c r="VOR32" s="848"/>
      <c r="VOS32" s="848"/>
      <c r="VOT32" s="848"/>
      <c r="VOU32" s="848"/>
      <c r="VOV32" s="848"/>
      <c r="VOW32" s="848"/>
      <c r="VOX32" s="848"/>
      <c r="VOY32" s="848"/>
      <c r="VOZ32" s="848"/>
      <c r="VPA32" s="848"/>
      <c r="VPB32" s="848"/>
      <c r="VPC32" s="848"/>
      <c r="VPD32" s="848"/>
      <c r="VPE32" s="848"/>
      <c r="VPF32" s="848"/>
      <c r="VPG32" s="848"/>
      <c r="VPH32" s="848"/>
      <c r="VPI32" s="848"/>
      <c r="VPJ32" s="848"/>
      <c r="VPK32" s="848"/>
      <c r="VPL32" s="848"/>
      <c r="VPM32" s="848"/>
      <c r="VPN32" s="848"/>
      <c r="VPO32" s="848"/>
      <c r="VPP32" s="848"/>
      <c r="VPQ32" s="848"/>
      <c r="VPR32" s="848"/>
      <c r="VPS32" s="848"/>
      <c r="VPT32" s="848"/>
      <c r="VPU32" s="848"/>
      <c r="VPV32" s="848"/>
      <c r="VPW32" s="848"/>
      <c r="VPX32" s="848"/>
      <c r="VPY32" s="848"/>
      <c r="VPZ32" s="848"/>
      <c r="VQA32" s="848"/>
      <c r="VQB32" s="848"/>
      <c r="VQC32" s="848"/>
      <c r="VQD32" s="848"/>
      <c r="VQE32" s="848"/>
      <c r="VQF32" s="848"/>
      <c r="VQG32" s="848"/>
      <c r="VQH32" s="848"/>
      <c r="VQI32" s="848"/>
      <c r="VQJ32" s="848"/>
      <c r="VQK32" s="848"/>
      <c r="VQL32" s="848"/>
      <c r="VQM32" s="848"/>
      <c r="VQN32" s="848"/>
      <c r="VQO32" s="848"/>
      <c r="VQP32" s="848"/>
      <c r="VQQ32" s="848"/>
      <c r="VQR32" s="848"/>
      <c r="VQS32" s="848"/>
      <c r="VQT32" s="848"/>
      <c r="VQU32" s="848"/>
      <c r="VQV32" s="848"/>
      <c r="VQW32" s="848"/>
      <c r="VQX32" s="848"/>
      <c r="VQY32" s="848"/>
      <c r="VQZ32" s="848"/>
      <c r="VRA32" s="848"/>
      <c r="VRB32" s="848"/>
      <c r="VRC32" s="848"/>
      <c r="VRD32" s="848"/>
      <c r="VRE32" s="848"/>
      <c r="VRF32" s="848"/>
      <c r="VRG32" s="848"/>
      <c r="VRH32" s="848"/>
      <c r="VRI32" s="848"/>
      <c r="VRJ32" s="848"/>
      <c r="VRK32" s="848"/>
      <c r="VRL32" s="848"/>
      <c r="VRM32" s="848"/>
      <c r="VRN32" s="848"/>
      <c r="VRO32" s="848"/>
      <c r="VRP32" s="848"/>
      <c r="VRQ32" s="848"/>
      <c r="VRR32" s="848"/>
      <c r="VRS32" s="848"/>
      <c r="VRT32" s="848"/>
      <c r="VRU32" s="848"/>
      <c r="VRV32" s="848"/>
      <c r="VRW32" s="848"/>
      <c r="VRX32" s="848"/>
      <c r="VRY32" s="848"/>
      <c r="VRZ32" s="848"/>
      <c r="VSA32" s="848"/>
      <c r="VSB32" s="848"/>
      <c r="VSC32" s="848"/>
      <c r="VSD32" s="848"/>
      <c r="VSE32" s="848"/>
      <c r="VSF32" s="848"/>
      <c r="VSG32" s="848"/>
      <c r="VSH32" s="848"/>
      <c r="VSI32" s="848"/>
      <c r="VSJ32" s="848"/>
      <c r="VSK32" s="848"/>
      <c r="VSL32" s="848"/>
      <c r="VSM32" s="848"/>
      <c r="VSN32" s="848"/>
      <c r="VSO32" s="848"/>
      <c r="VSP32" s="848"/>
      <c r="VSQ32" s="848"/>
      <c r="VSR32" s="848"/>
      <c r="VSS32" s="848"/>
      <c r="VST32" s="848"/>
      <c r="VSU32" s="848"/>
      <c r="VSV32" s="848"/>
      <c r="VSW32" s="848"/>
      <c r="VSX32" s="848"/>
      <c r="VSY32" s="848"/>
      <c r="VSZ32" s="848"/>
      <c r="VTA32" s="848"/>
      <c r="VTB32" s="848"/>
      <c r="VTC32" s="848"/>
      <c r="VTD32" s="848"/>
      <c r="VTE32" s="848"/>
      <c r="VTF32" s="848"/>
      <c r="VTG32" s="848"/>
      <c r="VTH32" s="848"/>
      <c r="VTI32" s="848"/>
      <c r="VTJ32" s="848"/>
      <c r="VTK32" s="848"/>
      <c r="VTL32" s="848"/>
      <c r="VTM32" s="848"/>
      <c r="VTN32" s="848"/>
      <c r="VTO32" s="848"/>
      <c r="VTP32" s="848"/>
      <c r="VTQ32" s="848"/>
      <c r="VTR32" s="848"/>
      <c r="VTS32" s="848"/>
      <c r="VTT32" s="848"/>
      <c r="VTU32" s="848"/>
      <c r="VTV32" s="848"/>
      <c r="VTW32" s="848"/>
      <c r="VTX32" s="848"/>
      <c r="VTY32" s="848"/>
      <c r="VTZ32" s="848"/>
      <c r="VUA32" s="848"/>
      <c r="VUB32" s="848"/>
      <c r="VUC32" s="848"/>
      <c r="VUD32" s="848"/>
      <c r="VUE32" s="848"/>
      <c r="VUF32" s="848"/>
      <c r="VUG32" s="848"/>
      <c r="VUH32" s="848"/>
      <c r="VUI32" s="848"/>
      <c r="VUJ32" s="848"/>
      <c r="VUK32" s="848"/>
      <c r="VUL32" s="848"/>
      <c r="VUM32" s="848"/>
      <c r="VUN32" s="848"/>
      <c r="VUO32" s="848"/>
      <c r="VUP32" s="848"/>
      <c r="VUQ32" s="848"/>
      <c r="VUR32" s="848"/>
      <c r="VUS32" s="848"/>
      <c r="VUT32" s="848"/>
      <c r="VUU32" s="848"/>
      <c r="VUV32" s="848"/>
      <c r="VUW32" s="848"/>
      <c r="VUX32" s="848"/>
      <c r="VUY32" s="848"/>
      <c r="VUZ32" s="848"/>
      <c r="VVA32" s="848"/>
      <c r="VVB32" s="848"/>
      <c r="VVC32" s="848"/>
      <c r="VVD32" s="848"/>
      <c r="VVE32" s="848"/>
      <c r="VVF32" s="848"/>
      <c r="VVG32" s="848"/>
      <c r="VVH32" s="848"/>
      <c r="VVI32" s="848"/>
      <c r="VVJ32" s="848"/>
      <c r="VVK32" s="848"/>
      <c r="VVL32" s="848"/>
      <c r="VVM32" s="848"/>
      <c r="VVN32" s="848"/>
      <c r="VVO32" s="848"/>
      <c r="VVP32" s="848"/>
      <c r="VVQ32" s="848"/>
      <c r="VVR32" s="848"/>
      <c r="VVS32" s="848"/>
      <c r="VVT32" s="848"/>
      <c r="VVU32" s="848"/>
      <c r="VVV32" s="848"/>
      <c r="VVW32" s="848"/>
      <c r="VVX32" s="848"/>
      <c r="VVY32" s="848"/>
      <c r="VVZ32" s="848"/>
      <c r="VWA32" s="848"/>
      <c r="VWB32" s="848"/>
      <c r="VWC32" s="848"/>
      <c r="VWD32" s="848"/>
      <c r="VWE32" s="848"/>
      <c r="VWF32" s="848"/>
      <c r="VWG32" s="848"/>
      <c r="VWH32" s="848"/>
      <c r="VWI32" s="848"/>
      <c r="VWJ32" s="848"/>
      <c r="VWK32" s="848"/>
      <c r="VWL32" s="848"/>
      <c r="VWM32" s="848"/>
      <c r="VWN32" s="848"/>
      <c r="VWO32" s="848"/>
      <c r="VWP32" s="848"/>
      <c r="VWQ32" s="848"/>
      <c r="VWR32" s="848"/>
      <c r="VWS32" s="848"/>
      <c r="VWT32" s="848"/>
      <c r="VWU32" s="848"/>
      <c r="VWV32" s="848"/>
      <c r="VWW32" s="848"/>
      <c r="VWX32" s="848"/>
      <c r="VWY32" s="848"/>
      <c r="VWZ32" s="848"/>
      <c r="VXA32" s="848"/>
      <c r="VXB32" s="848"/>
      <c r="VXC32" s="848"/>
      <c r="VXD32" s="848"/>
      <c r="VXE32" s="848"/>
      <c r="VXF32" s="848"/>
      <c r="VXG32" s="848"/>
      <c r="VXH32" s="848"/>
      <c r="VXI32" s="848"/>
      <c r="VXJ32" s="848"/>
      <c r="VXK32" s="848"/>
      <c r="VXL32" s="848"/>
      <c r="VXM32" s="848"/>
      <c r="VXN32" s="848"/>
      <c r="VXO32" s="848"/>
      <c r="VXP32" s="848"/>
      <c r="VXQ32" s="848"/>
      <c r="VXR32" s="848"/>
      <c r="VXS32" s="848"/>
      <c r="VXT32" s="848"/>
      <c r="VXU32" s="848"/>
      <c r="VXV32" s="848"/>
      <c r="VXW32" s="848"/>
      <c r="VXX32" s="848"/>
      <c r="VXY32" s="848"/>
      <c r="VXZ32" s="848"/>
      <c r="VYA32" s="848"/>
      <c r="VYB32" s="848"/>
      <c r="VYC32" s="848"/>
      <c r="VYD32" s="848"/>
      <c r="VYE32" s="848"/>
      <c r="VYF32" s="848"/>
      <c r="VYG32" s="848"/>
      <c r="VYH32" s="848"/>
      <c r="VYI32" s="848"/>
      <c r="VYJ32" s="848"/>
      <c r="VYK32" s="848"/>
      <c r="VYL32" s="848"/>
      <c r="VYM32" s="848"/>
      <c r="VYN32" s="848"/>
      <c r="VYO32" s="848"/>
      <c r="VYP32" s="848"/>
      <c r="VYQ32" s="848"/>
      <c r="VYR32" s="848"/>
      <c r="VYS32" s="848"/>
      <c r="VYT32" s="848"/>
      <c r="VYU32" s="848"/>
      <c r="VYV32" s="848"/>
      <c r="VYW32" s="848"/>
      <c r="VYX32" s="848"/>
      <c r="VYY32" s="848"/>
      <c r="VYZ32" s="848"/>
      <c r="VZA32" s="848"/>
      <c r="VZB32" s="848"/>
      <c r="VZC32" s="848"/>
      <c r="VZD32" s="848"/>
      <c r="VZE32" s="848"/>
      <c r="VZF32" s="848"/>
      <c r="VZG32" s="848"/>
      <c r="VZH32" s="848"/>
      <c r="VZI32" s="848"/>
      <c r="VZJ32" s="848"/>
      <c r="VZK32" s="848"/>
      <c r="VZL32" s="848"/>
      <c r="VZM32" s="848"/>
      <c r="VZN32" s="848"/>
      <c r="VZO32" s="848"/>
      <c r="VZP32" s="848"/>
      <c r="VZQ32" s="848"/>
      <c r="VZR32" s="848"/>
      <c r="VZS32" s="848"/>
      <c r="VZT32" s="848"/>
      <c r="VZU32" s="848"/>
      <c r="VZV32" s="848"/>
      <c r="VZW32" s="848"/>
      <c r="VZX32" s="848"/>
      <c r="VZY32" s="848"/>
      <c r="VZZ32" s="848"/>
      <c r="WAA32" s="848"/>
      <c r="WAB32" s="848"/>
      <c r="WAC32" s="848"/>
      <c r="WAD32" s="848"/>
      <c r="WAE32" s="848"/>
      <c r="WAF32" s="848"/>
      <c r="WAG32" s="848"/>
      <c r="WAH32" s="848"/>
      <c r="WAI32" s="848"/>
      <c r="WAJ32" s="848"/>
      <c r="WAK32" s="848"/>
      <c r="WAL32" s="848"/>
      <c r="WAM32" s="848"/>
      <c r="WAN32" s="848"/>
      <c r="WAO32" s="848"/>
      <c r="WAP32" s="848"/>
      <c r="WAQ32" s="848"/>
      <c r="WAR32" s="848"/>
      <c r="WAS32" s="848"/>
      <c r="WAT32" s="848"/>
      <c r="WAU32" s="848"/>
      <c r="WAV32" s="848"/>
      <c r="WAW32" s="848"/>
      <c r="WAX32" s="848"/>
      <c r="WAY32" s="848"/>
      <c r="WAZ32" s="848"/>
      <c r="WBA32" s="848"/>
      <c r="WBB32" s="848"/>
      <c r="WBC32" s="848"/>
      <c r="WBD32" s="848"/>
      <c r="WBE32" s="848"/>
      <c r="WBF32" s="848"/>
      <c r="WBG32" s="848"/>
      <c r="WBH32" s="848"/>
      <c r="WBI32" s="848"/>
      <c r="WBJ32" s="848"/>
      <c r="WBK32" s="848"/>
      <c r="WBL32" s="848"/>
      <c r="WBM32" s="848"/>
      <c r="WBN32" s="848"/>
      <c r="WBO32" s="848"/>
      <c r="WBP32" s="848"/>
      <c r="WBQ32" s="848"/>
      <c r="WBR32" s="848"/>
      <c r="WBS32" s="848"/>
      <c r="WBT32" s="848"/>
      <c r="WBU32" s="848"/>
      <c r="WBV32" s="848"/>
      <c r="WBW32" s="848"/>
      <c r="WBX32" s="848"/>
      <c r="WBY32" s="848"/>
      <c r="WBZ32" s="848"/>
      <c r="WCA32" s="848"/>
      <c r="WCB32" s="848"/>
      <c r="WCC32" s="848"/>
      <c r="WCD32" s="848"/>
      <c r="WCE32" s="848"/>
      <c r="WCF32" s="848"/>
      <c r="WCG32" s="848"/>
      <c r="WCH32" s="848"/>
      <c r="WCI32" s="848"/>
      <c r="WCJ32" s="848"/>
      <c r="WCK32" s="848"/>
      <c r="WCL32" s="848"/>
      <c r="WCM32" s="848"/>
      <c r="WCN32" s="848"/>
      <c r="WCO32" s="848"/>
      <c r="WCP32" s="848"/>
      <c r="WCQ32" s="848"/>
      <c r="WCR32" s="848"/>
      <c r="WCS32" s="848"/>
      <c r="WCT32" s="848"/>
      <c r="WCU32" s="848"/>
      <c r="WCV32" s="848"/>
      <c r="WCW32" s="848"/>
      <c r="WCX32" s="848"/>
      <c r="WCY32" s="848"/>
      <c r="WCZ32" s="848"/>
      <c r="WDA32" s="848"/>
      <c r="WDB32" s="848"/>
      <c r="WDC32" s="848"/>
      <c r="WDD32" s="848"/>
      <c r="WDE32" s="848"/>
      <c r="WDF32" s="848"/>
      <c r="WDG32" s="848"/>
      <c r="WDH32" s="848"/>
      <c r="WDI32" s="848"/>
      <c r="WDJ32" s="848"/>
      <c r="WDK32" s="848"/>
      <c r="WDL32" s="848"/>
      <c r="WDM32" s="848"/>
      <c r="WDN32" s="848"/>
      <c r="WDO32" s="848"/>
      <c r="WDP32" s="848"/>
      <c r="WDQ32" s="848"/>
      <c r="WDR32" s="848"/>
      <c r="WDS32" s="848"/>
      <c r="WDT32" s="848"/>
      <c r="WDU32" s="848"/>
      <c r="WDV32" s="848"/>
      <c r="WDW32" s="848"/>
      <c r="WDX32" s="848"/>
      <c r="WDY32" s="848"/>
      <c r="WDZ32" s="848"/>
      <c r="WEA32" s="848"/>
      <c r="WEB32" s="848"/>
      <c r="WEC32" s="848"/>
      <c r="WED32" s="848"/>
      <c r="WEE32" s="848"/>
      <c r="WEF32" s="848"/>
      <c r="WEG32" s="848"/>
      <c r="WEH32" s="848"/>
      <c r="WEI32" s="848"/>
      <c r="WEJ32" s="848"/>
      <c r="WEK32" s="848"/>
      <c r="WEL32" s="848"/>
      <c r="WEM32" s="848"/>
      <c r="WEN32" s="848"/>
      <c r="WEO32" s="848"/>
      <c r="WEP32" s="848"/>
      <c r="WEQ32" s="848"/>
      <c r="WER32" s="848"/>
      <c r="WES32" s="848"/>
      <c r="WET32" s="848"/>
      <c r="WEU32" s="848"/>
      <c r="WEV32" s="848"/>
      <c r="WEW32" s="848"/>
      <c r="WEX32" s="848"/>
      <c r="WEY32" s="848"/>
      <c r="WEZ32" s="848"/>
      <c r="WFA32" s="848"/>
      <c r="WFB32" s="848"/>
      <c r="WFC32" s="848"/>
      <c r="WFD32" s="848"/>
      <c r="WFE32" s="848"/>
      <c r="WFF32" s="848"/>
      <c r="WFG32" s="848"/>
      <c r="WFH32" s="848"/>
      <c r="WFI32" s="848"/>
      <c r="WFJ32" s="848"/>
      <c r="WFK32" s="848"/>
      <c r="WFL32" s="848"/>
      <c r="WFM32" s="848"/>
      <c r="WFN32" s="848"/>
      <c r="WFO32" s="848"/>
      <c r="WFP32" s="848"/>
      <c r="WFQ32" s="848"/>
      <c r="WFR32" s="848"/>
      <c r="WFS32" s="848"/>
      <c r="WFT32" s="848"/>
      <c r="WFU32" s="848"/>
      <c r="WFV32" s="848"/>
      <c r="WFW32" s="848"/>
      <c r="WFX32" s="848"/>
      <c r="WFY32" s="848"/>
      <c r="WFZ32" s="848"/>
      <c r="WGA32" s="848"/>
      <c r="WGB32" s="848"/>
      <c r="WGC32" s="848"/>
      <c r="WGD32" s="848"/>
      <c r="WGE32" s="848"/>
      <c r="WGF32" s="848"/>
      <c r="WGG32" s="848"/>
      <c r="WGH32" s="848"/>
      <c r="WGI32" s="848"/>
      <c r="WGJ32" s="848"/>
      <c r="WGK32" s="848"/>
      <c r="WGL32" s="848"/>
      <c r="WGM32" s="848"/>
      <c r="WGN32" s="848"/>
      <c r="WGO32" s="848"/>
      <c r="WGP32" s="848"/>
      <c r="WGQ32" s="848"/>
      <c r="WGR32" s="848"/>
      <c r="WGS32" s="848"/>
      <c r="WGT32" s="848"/>
      <c r="WGU32" s="848"/>
      <c r="WGV32" s="848"/>
      <c r="WGW32" s="848"/>
      <c r="WGX32" s="848"/>
      <c r="WGY32" s="848"/>
      <c r="WGZ32" s="848"/>
      <c r="WHA32" s="848"/>
      <c r="WHB32" s="848"/>
      <c r="WHC32" s="848"/>
      <c r="WHD32" s="848"/>
      <c r="WHE32" s="848"/>
      <c r="WHF32" s="848"/>
      <c r="WHG32" s="848"/>
      <c r="WHH32" s="848"/>
      <c r="WHI32" s="848"/>
      <c r="WHJ32" s="848"/>
      <c r="WHK32" s="848"/>
      <c r="WHL32" s="848"/>
      <c r="WHM32" s="848"/>
      <c r="WHN32" s="848"/>
      <c r="WHO32" s="848"/>
      <c r="WHP32" s="848"/>
      <c r="WHQ32" s="848"/>
      <c r="WHR32" s="848"/>
      <c r="WHS32" s="848"/>
      <c r="WHT32" s="848"/>
      <c r="WHU32" s="848"/>
      <c r="WHV32" s="848"/>
      <c r="WHW32" s="848"/>
      <c r="WHX32" s="848"/>
      <c r="WHY32" s="848"/>
      <c r="WHZ32" s="848"/>
      <c r="WIA32" s="848"/>
      <c r="WIB32" s="848"/>
      <c r="WIC32" s="848"/>
      <c r="WID32" s="848"/>
      <c r="WIE32" s="848"/>
      <c r="WIF32" s="848"/>
      <c r="WIG32" s="848"/>
      <c r="WIH32" s="848"/>
      <c r="WII32" s="848"/>
      <c r="WIJ32" s="848"/>
      <c r="WIK32" s="848"/>
      <c r="WIL32" s="848"/>
      <c r="WIM32" s="848"/>
      <c r="WIN32" s="848"/>
      <c r="WIO32" s="848"/>
      <c r="WIP32" s="848"/>
      <c r="WIQ32" s="848"/>
      <c r="WIR32" s="848"/>
      <c r="WIS32" s="848"/>
      <c r="WIT32" s="848"/>
      <c r="WIU32" s="848"/>
      <c r="WIV32" s="848"/>
      <c r="WIW32" s="848"/>
      <c r="WIX32" s="848"/>
      <c r="WIY32" s="848"/>
      <c r="WIZ32" s="848"/>
      <c r="WJA32" s="848"/>
      <c r="WJB32" s="848"/>
      <c r="WJC32" s="848"/>
      <c r="WJD32" s="848"/>
      <c r="WJE32" s="848"/>
      <c r="WJF32" s="848"/>
      <c r="WJG32" s="848"/>
      <c r="WJH32" s="848"/>
      <c r="WJI32" s="848"/>
      <c r="WJJ32" s="848"/>
      <c r="WJK32" s="848"/>
      <c r="WJL32" s="848"/>
      <c r="WJM32" s="848"/>
      <c r="WJN32" s="848"/>
      <c r="WJO32" s="848"/>
      <c r="WJP32" s="848"/>
      <c r="WJQ32" s="848"/>
      <c r="WJR32" s="848"/>
      <c r="WJS32" s="848"/>
      <c r="WJT32" s="848"/>
      <c r="WJU32" s="848"/>
      <c r="WJV32" s="848"/>
      <c r="WJW32" s="848"/>
      <c r="WJX32" s="848"/>
      <c r="WJY32" s="848"/>
      <c r="WJZ32" s="848"/>
      <c r="WKA32" s="848"/>
      <c r="WKB32" s="848"/>
      <c r="WKC32" s="848"/>
      <c r="WKD32" s="848"/>
      <c r="WKE32" s="848"/>
      <c r="WKF32" s="848"/>
      <c r="WKG32" s="848"/>
      <c r="WKH32" s="848"/>
      <c r="WKI32" s="848"/>
      <c r="WKJ32" s="848"/>
      <c r="WKK32" s="848"/>
      <c r="WKL32" s="848"/>
      <c r="WKM32" s="848"/>
      <c r="WKN32" s="848"/>
      <c r="WKO32" s="848"/>
      <c r="WKP32" s="848"/>
      <c r="WKQ32" s="848"/>
      <c r="WKR32" s="848"/>
      <c r="WKS32" s="848"/>
      <c r="WKT32" s="848"/>
      <c r="WKU32" s="848"/>
      <c r="WKV32" s="848"/>
      <c r="WKW32" s="848"/>
      <c r="WKX32" s="848"/>
      <c r="WKY32" s="848"/>
      <c r="WKZ32" s="848"/>
      <c r="WLA32" s="848"/>
      <c r="WLB32" s="848"/>
      <c r="WLC32" s="848"/>
      <c r="WLD32" s="848"/>
      <c r="WLE32" s="848"/>
      <c r="WLF32" s="848"/>
      <c r="WLG32" s="848"/>
      <c r="WLH32" s="848"/>
      <c r="WLI32" s="848"/>
      <c r="WLJ32" s="848"/>
      <c r="WLK32" s="848"/>
      <c r="WLL32" s="848"/>
      <c r="WLM32" s="848"/>
      <c r="WLN32" s="848"/>
      <c r="WLO32" s="848"/>
      <c r="WLP32" s="848"/>
      <c r="WLQ32" s="848"/>
      <c r="WLR32" s="848"/>
      <c r="WLS32" s="848"/>
      <c r="WLT32" s="848"/>
      <c r="WLU32" s="848"/>
      <c r="WLV32" s="848"/>
      <c r="WLW32" s="848"/>
      <c r="WLX32" s="848"/>
      <c r="WLY32" s="848"/>
      <c r="WLZ32" s="848"/>
      <c r="WMA32" s="848"/>
      <c r="WMB32" s="848"/>
      <c r="WMC32" s="848"/>
      <c r="WMD32" s="848"/>
      <c r="WME32" s="848"/>
      <c r="WMF32" s="848"/>
      <c r="WMG32" s="848"/>
      <c r="WMH32" s="848"/>
      <c r="WMI32" s="848"/>
      <c r="WMJ32" s="848"/>
      <c r="WMK32" s="848"/>
      <c r="WML32" s="848"/>
      <c r="WMM32" s="848"/>
      <c r="WMN32" s="848"/>
      <c r="WMO32" s="848"/>
      <c r="WMP32" s="848"/>
      <c r="WMQ32" s="848"/>
      <c r="WMR32" s="848"/>
      <c r="WMS32" s="848"/>
      <c r="WMT32" s="848"/>
      <c r="WMU32" s="848"/>
      <c r="WMV32" s="848"/>
      <c r="WMW32" s="848"/>
      <c r="WMX32" s="848"/>
      <c r="WMY32" s="848"/>
      <c r="WMZ32" s="848"/>
      <c r="WNA32" s="848"/>
      <c r="WNB32" s="848"/>
      <c r="WNC32" s="848"/>
      <c r="WND32" s="848"/>
      <c r="WNE32" s="848"/>
      <c r="WNF32" s="848"/>
      <c r="WNG32" s="848"/>
      <c r="WNH32" s="848"/>
      <c r="WNI32" s="848"/>
      <c r="WNJ32" s="848"/>
      <c r="WNK32" s="848"/>
      <c r="WNL32" s="848"/>
      <c r="WNM32" s="848"/>
      <c r="WNN32" s="848"/>
      <c r="WNO32" s="848"/>
      <c r="WNP32" s="848"/>
      <c r="WNQ32" s="848"/>
      <c r="WNR32" s="848"/>
      <c r="WNS32" s="848"/>
      <c r="WNT32" s="848"/>
      <c r="WNU32" s="848"/>
      <c r="WNV32" s="848"/>
      <c r="WNW32" s="848"/>
      <c r="WNX32" s="848"/>
      <c r="WNY32" s="848"/>
      <c r="WNZ32" s="848"/>
      <c r="WOA32" s="848"/>
      <c r="WOB32" s="848"/>
      <c r="WOC32" s="848"/>
      <c r="WOD32" s="848"/>
      <c r="WOE32" s="848"/>
      <c r="WOF32" s="848"/>
      <c r="WOG32" s="848"/>
      <c r="WOH32" s="848"/>
      <c r="WOI32" s="848"/>
      <c r="WOJ32" s="848"/>
      <c r="WOK32" s="848"/>
      <c r="WOL32" s="848"/>
      <c r="WOM32" s="848"/>
      <c r="WON32" s="848"/>
      <c r="WOO32" s="848"/>
      <c r="WOP32" s="848"/>
      <c r="WOQ32" s="848"/>
      <c r="WOR32" s="848"/>
      <c r="WOS32" s="848"/>
      <c r="WOT32" s="848"/>
      <c r="WOU32" s="848"/>
      <c r="WOV32" s="848"/>
      <c r="WOW32" s="848"/>
      <c r="WOX32" s="848"/>
      <c r="WOY32" s="848"/>
      <c r="WOZ32" s="848"/>
      <c r="WPA32" s="848"/>
      <c r="WPB32" s="848"/>
      <c r="WPC32" s="848"/>
      <c r="WPD32" s="848"/>
      <c r="WPE32" s="848"/>
      <c r="WPF32" s="848"/>
      <c r="WPG32" s="848"/>
      <c r="WPH32" s="848"/>
      <c r="WPI32" s="848"/>
      <c r="WPJ32" s="848"/>
      <c r="WPK32" s="848"/>
      <c r="WPL32" s="848"/>
      <c r="WPM32" s="848"/>
      <c r="WPN32" s="848"/>
      <c r="WPO32" s="848"/>
      <c r="WPP32" s="848"/>
      <c r="WPQ32" s="848"/>
      <c r="WPR32" s="848"/>
      <c r="WPS32" s="848"/>
      <c r="WPT32" s="848"/>
      <c r="WPU32" s="848"/>
      <c r="WPV32" s="848"/>
      <c r="WPW32" s="848"/>
      <c r="WPX32" s="848"/>
      <c r="WPY32" s="848"/>
      <c r="WPZ32" s="848"/>
      <c r="WQA32" s="848"/>
      <c r="WQB32" s="848"/>
      <c r="WQC32" s="848"/>
      <c r="WQD32" s="848"/>
      <c r="WQE32" s="848"/>
      <c r="WQF32" s="848"/>
      <c r="WQG32" s="848"/>
      <c r="WQH32" s="848"/>
      <c r="WQI32" s="848"/>
      <c r="WQJ32" s="848"/>
      <c r="WQK32" s="848"/>
      <c r="WQL32" s="848"/>
      <c r="WQM32" s="848"/>
      <c r="WQN32" s="848"/>
      <c r="WQO32" s="848"/>
      <c r="WQP32" s="848"/>
      <c r="WQQ32" s="848"/>
      <c r="WQR32" s="848"/>
      <c r="WQS32" s="848"/>
      <c r="WQT32" s="848"/>
      <c r="WQU32" s="848"/>
      <c r="WQV32" s="848"/>
      <c r="WQW32" s="848"/>
      <c r="WQX32" s="848"/>
      <c r="WQY32" s="848"/>
      <c r="WQZ32" s="848"/>
      <c r="WRA32" s="848"/>
      <c r="WRB32" s="848"/>
      <c r="WRC32" s="848"/>
      <c r="WRD32" s="848"/>
      <c r="WRE32" s="848"/>
      <c r="WRF32" s="848"/>
      <c r="WRG32" s="848"/>
      <c r="WRH32" s="848"/>
      <c r="WRI32" s="848"/>
      <c r="WRJ32" s="848"/>
      <c r="WRK32" s="848"/>
      <c r="WRL32" s="848"/>
      <c r="WRM32" s="848"/>
      <c r="WRN32" s="848"/>
      <c r="WRO32" s="848"/>
      <c r="WRP32" s="848"/>
      <c r="WRQ32" s="848"/>
      <c r="WRR32" s="848"/>
      <c r="WRS32" s="848"/>
      <c r="WRT32" s="848"/>
      <c r="WRU32" s="848"/>
      <c r="WRV32" s="848"/>
      <c r="WRW32" s="848"/>
      <c r="WRX32" s="848"/>
      <c r="WRY32" s="848"/>
      <c r="WRZ32" s="848"/>
      <c r="WSA32" s="848"/>
      <c r="WSB32" s="848"/>
      <c r="WSC32" s="848"/>
      <c r="WSD32" s="848"/>
      <c r="WSE32" s="848"/>
      <c r="WSF32" s="848"/>
      <c r="WSG32" s="848"/>
      <c r="WSH32" s="848"/>
      <c r="WSI32" s="848"/>
      <c r="WSJ32" s="848"/>
      <c r="WSK32" s="848"/>
      <c r="WSL32" s="848"/>
      <c r="WSM32" s="848"/>
      <c r="WSN32" s="848"/>
      <c r="WSO32" s="848"/>
      <c r="WSP32" s="848"/>
      <c r="WSQ32" s="848"/>
      <c r="WSR32" s="848"/>
      <c r="WSS32" s="848"/>
      <c r="WST32" s="848"/>
      <c r="WSU32" s="848"/>
      <c r="WSV32" s="848"/>
      <c r="WSW32" s="848"/>
      <c r="WSX32" s="848"/>
      <c r="WSY32" s="848"/>
      <c r="WSZ32" s="848"/>
      <c r="WTA32" s="848"/>
      <c r="WTB32" s="848"/>
      <c r="WTC32" s="848"/>
      <c r="WTD32" s="848"/>
      <c r="WTE32" s="848"/>
      <c r="WTF32" s="848"/>
      <c r="WTG32" s="848"/>
      <c r="WTH32" s="848"/>
      <c r="WTI32" s="848"/>
      <c r="WTJ32" s="848"/>
      <c r="WTK32" s="848"/>
      <c r="WTL32" s="848"/>
      <c r="WTM32" s="848"/>
      <c r="WTN32" s="848"/>
      <c r="WTO32" s="848"/>
      <c r="WTP32" s="848"/>
      <c r="WTQ32" s="848"/>
      <c r="WTR32" s="848"/>
      <c r="WTS32" s="848"/>
      <c r="WTT32" s="848"/>
      <c r="WTU32" s="848"/>
      <c r="WTV32" s="848"/>
      <c r="WTW32" s="848"/>
      <c r="WTX32" s="848"/>
      <c r="WTY32" s="848"/>
      <c r="WTZ32" s="848"/>
      <c r="WUA32" s="848"/>
      <c r="WUB32" s="848"/>
      <c r="WUC32" s="848"/>
      <c r="WUD32" s="848"/>
      <c r="WUE32" s="848"/>
      <c r="WUF32" s="848"/>
      <c r="WUG32" s="848"/>
      <c r="WUH32" s="848"/>
      <c r="WUI32" s="848"/>
      <c r="WUJ32" s="848"/>
      <c r="WUK32" s="848"/>
      <c r="WUL32" s="848"/>
      <c r="WUM32" s="848"/>
      <c r="WUN32" s="848"/>
      <c r="WUO32" s="848"/>
      <c r="WUP32" s="848"/>
      <c r="WUQ32" s="848"/>
      <c r="WUR32" s="848"/>
      <c r="WUS32" s="848"/>
      <c r="WUT32" s="848"/>
      <c r="WUU32" s="848"/>
      <c r="WUV32" s="848"/>
      <c r="WUW32" s="848"/>
      <c r="WUX32" s="848"/>
      <c r="WUY32" s="848"/>
      <c r="WUZ32" s="848"/>
      <c r="WVA32" s="848"/>
      <c r="WVB32" s="848"/>
      <c r="WVC32" s="848"/>
      <c r="WVD32" s="848"/>
      <c r="WVE32" s="848"/>
      <c r="WVF32" s="848"/>
      <c r="WVG32" s="848"/>
      <c r="WVH32" s="848"/>
      <c r="WVI32" s="848"/>
      <c r="WVJ32" s="848"/>
      <c r="WVK32" s="848"/>
      <c r="WVL32" s="848"/>
      <c r="WVM32" s="848"/>
      <c r="WVN32" s="848"/>
      <c r="WVO32" s="848"/>
      <c r="WVP32" s="848"/>
      <c r="WVQ32" s="848"/>
      <c r="WVR32" s="848"/>
      <c r="WVS32" s="848"/>
      <c r="WVT32" s="848"/>
      <c r="WVU32" s="848"/>
      <c r="WVV32" s="848"/>
      <c r="WVW32" s="848"/>
      <c r="WVX32" s="848"/>
      <c r="WVY32" s="848"/>
      <c r="WVZ32" s="848"/>
      <c r="WWA32" s="848"/>
      <c r="WWB32" s="848"/>
      <c r="WWC32" s="848"/>
      <c r="WWD32" s="848"/>
      <c r="WWE32" s="848"/>
      <c r="WWF32" s="848"/>
      <c r="WWG32" s="848"/>
      <c r="WWH32" s="848"/>
      <c r="WWI32" s="848"/>
      <c r="WWJ32" s="848"/>
      <c r="WWK32" s="848"/>
      <c r="WWL32" s="848"/>
      <c r="WWM32" s="848"/>
      <c r="WWN32" s="848"/>
      <c r="WWO32" s="848"/>
      <c r="WWP32" s="848"/>
      <c r="WWQ32" s="848"/>
      <c r="WWR32" s="848"/>
      <c r="WWS32" s="848"/>
      <c r="WWT32" s="848"/>
      <c r="WWU32" s="848"/>
      <c r="WWV32" s="848"/>
      <c r="WWW32" s="848"/>
      <c r="WWX32" s="848"/>
      <c r="WWY32" s="848"/>
      <c r="WWZ32" s="848"/>
      <c r="WXA32" s="848"/>
      <c r="WXB32" s="848"/>
      <c r="WXC32" s="848"/>
      <c r="WXD32" s="848"/>
      <c r="WXE32" s="848"/>
      <c r="WXF32" s="848"/>
      <c r="WXG32" s="848"/>
      <c r="WXH32" s="848"/>
      <c r="WXI32" s="848"/>
      <c r="WXJ32" s="848"/>
      <c r="WXK32" s="848"/>
      <c r="WXL32" s="848"/>
      <c r="WXM32" s="848"/>
      <c r="WXN32" s="848"/>
      <c r="WXO32" s="848"/>
      <c r="WXP32" s="848"/>
      <c r="WXQ32" s="848"/>
      <c r="WXR32" s="848"/>
      <c r="WXS32" s="848"/>
      <c r="WXT32" s="848"/>
      <c r="WXU32" s="848"/>
      <c r="WXV32" s="848"/>
      <c r="WXW32" s="848"/>
      <c r="WXX32" s="848"/>
      <c r="WXY32" s="848"/>
      <c r="WXZ32" s="848"/>
      <c r="WYA32" s="848"/>
      <c r="WYB32" s="848"/>
      <c r="WYC32" s="848"/>
      <c r="WYD32" s="848"/>
      <c r="WYE32" s="848"/>
      <c r="WYF32" s="848"/>
      <c r="WYG32" s="848"/>
      <c r="WYH32" s="848"/>
      <c r="WYI32" s="848"/>
      <c r="WYJ32" s="848"/>
      <c r="WYK32" s="848"/>
      <c r="WYL32" s="848"/>
      <c r="WYM32" s="848"/>
      <c r="WYN32" s="848"/>
      <c r="WYO32" s="848"/>
      <c r="WYP32" s="848"/>
      <c r="WYQ32" s="848"/>
      <c r="WYR32" s="848"/>
      <c r="WYS32" s="848"/>
      <c r="WYT32" s="848"/>
      <c r="WYU32" s="848"/>
      <c r="WYV32" s="848"/>
      <c r="WYW32" s="848"/>
      <c r="WYX32" s="848"/>
      <c r="WYY32" s="848"/>
      <c r="WYZ32" s="848"/>
      <c r="WZA32" s="848"/>
      <c r="WZB32" s="848"/>
      <c r="WZC32" s="848"/>
      <c r="WZD32" s="848"/>
      <c r="WZE32" s="848"/>
      <c r="WZF32" s="848"/>
      <c r="WZG32" s="848"/>
      <c r="WZH32" s="848"/>
      <c r="WZI32" s="848"/>
      <c r="WZJ32" s="848"/>
      <c r="WZK32" s="848"/>
      <c r="WZL32" s="848"/>
      <c r="WZM32" s="848"/>
      <c r="WZN32" s="848"/>
      <c r="WZO32" s="848"/>
      <c r="WZP32" s="848"/>
      <c r="WZQ32" s="848"/>
      <c r="WZR32" s="848"/>
      <c r="WZS32" s="848"/>
      <c r="WZT32" s="848"/>
      <c r="WZU32" s="848"/>
      <c r="WZV32" s="848"/>
      <c r="WZW32" s="848"/>
      <c r="WZX32" s="848"/>
      <c r="WZY32" s="848"/>
      <c r="WZZ32" s="848"/>
      <c r="XAA32" s="848"/>
      <c r="XAB32" s="848"/>
      <c r="XAC32" s="848"/>
      <c r="XAD32" s="848"/>
      <c r="XAE32" s="848"/>
      <c r="XAF32" s="848"/>
      <c r="XAG32" s="848"/>
      <c r="XAH32" s="848"/>
      <c r="XAI32" s="848"/>
      <c r="XAJ32" s="848"/>
      <c r="XAK32" s="848"/>
      <c r="XAL32" s="848"/>
      <c r="XAM32" s="848"/>
      <c r="XAN32" s="848"/>
      <c r="XAO32" s="848"/>
      <c r="XAP32" s="848"/>
      <c r="XAQ32" s="848"/>
      <c r="XAR32" s="848"/>
      <c r="XAS32" s="848"/>
      <c r="XAT32" s="848"/>
      <c r="XAU32" s="848"/>
      <c r="XAV32" s="848"/>
      <c r="XAW32" s="848"/>
      <c r="XAX32" s="848"/>
      <c r="XAY32" s="848"/>
      <c r="XAZ32" s="848"/>
      <c r="XBA32" s="848"/>
      <c r="XBB32" s="848"/>
      <c r="XBC32" s="848"/>
      <c r="XBD32" s="848"/>
      <c r="XBE32" s="848"/>
      <c r="XBF32" s="848"/>
      <c r="XBG32" s="848"/>
      <c r="XBH32" s="848"/>
      <c r="XBI32" s="848"/>
      <c r="XBJ32" s="848"/>
      <c r="XBK32" s="848"/>
      <c r="XBL32" s="848"/>
      <c r="XBM32" s="848"/>
      <c r="XBN32" s="848"/>
      <c r="XBO32" s="848"/>
      <c r="XBP32" s="848"/>
      <c r="XBQ32" s="848"/>
      <c r="XBR32" s="848"/>
      <c r="XBS32" s="848"/>
      <c r="XBT32" s="848"/>
      <c r="XBU32" s="848"/>
      <c r="XBV32" s="848"/>
      <c r="XBW32" s="848"/>
      <c r="XBX32" s="848"/>
      <c r="XBY32" s="848"/>
      <c r="XBZ32" s="848"/>
      <c r="XCA32" s="848"/>
      <c r="XCB32" s="848"/>
      <c r="XCC32" s="848"/>
      <c r="XCD32" s="848"/>
      <c r="XCE32" s="848"/>
      <c r="XCF32" s="848"/>
      <c r="XCG32" s="848"/>
      <c r="XCH32" s="848"/>
      <c r="XCI32" s="848"/>
      <c r="XCJ32" s="848"/>
      <c r="XCK32" s="848"/>
      <c r="XCL32" s="848"/>
      <c r="XCM32" s="848"/>
      <c r="XCN32" s="848"/>
      <c r="XCO32" s="848"/>
      <c r="XCP32" s="848"/>
      <c r="XCQ32" s="848"/>
      <c r="XCR32" s="848"/>
      <c r="XCS32" s="848"/>
      <c r="XCT32" s="848"/>
      <c r="XCU32" s="848"/>
      <c r="XCV32" s="848"/>
      <c r="XCW32" s="848"/>
      <c r="XCX32" s="848"/>
      <c r="XCY32" s="848"/>
      <c r="XCZ32" s="848"/>
      <c r="XDA32" s="848"/>
      <c r="XDB32" s="848"/>
      <c r="XDC32" s="848"/>
      <c r="XDD32" s="848"/>
      <c r="XDE32" s="848"/>
      <c r="XDF32" s="848"/>
      <c r="XDG32" s="848"/>
      <c r="XDH32" s="848"/>
      <c r="XDI32" s="848"/>
      <c r="XDJ32" s="848"/>
      <c r="XDK32" s="848"/>
      <c r="XDL32" s="848"/>
      <c r="XDM32" s="848"/>
      <c r="XDN32" s="848"/>
      <c r="XDO32" s="848"/>
      <c r="XDP32" s="848"/>
      <c r="XDQ32" s="848"/>
      <c r="XDR32" s="848"/>
      <c r="XDS32" s="848"/>
      <c r="XDT32" s="848"/>
      <c r="XDU32" s="848"/>
      <c r="XDV32" s="848"/>
      <c r="XDW32" s="848"/>
      <c r="XDX32" s="848"/>
      <c r="XDY32" s="848"/>
      <c r="XDZ32" s="848"/>
      <c r="XEA32" s="848"/>
      <c r="XEB32" s="848"/>
      <c r="XEC32" s="848"/>
      <c r="XED32" s="848"/>
      <c r="XEE32" s="848"/>
      <c r="XEF32" s="848"/>
      <c r="XEG32" s="848"/>
      <c r="XEH32" s="848"/>
      <c r="XEI32" s="848"/>
      <c r="XEJ32" s="848"/>
      <c r="XEK32" s="848"/>
      <c r="XEL32" s="848"/>
      <c r="XEM32" s="848"/>
      <c r="XEN32" s="848"/>
      <c r="XEO32" s="848"/>
      <c r="XEP32" s="848"/>
      <c r="XEQ32" s="848"/>
      <c r="XER32" s="848"/>
      <c r="XES32" s="848"/>
      <c r="XET32" s="848"/>
      <c r="XEU32" s="848"/>
      <c r="XEV32" s="848"/>
      <c r="XEW32" s="848"/>
      <c r="XEX32" s="848"/>
      <c r="XEY32" s="848"/>
      <c r="XEZ32" s="848"/>
      <c r="XFA32" s="848"/>
      <c r="XFB32" s="848"/>
      <c r="XFC32" s="848"/>
      <c r="XFD32" s="848"/>
    </row>
    <row r="33" spans="1:27" s="602" customFormat="1" ht="26.25" customHeight="1" x14ac:dyDescent="0.25">
      <c r="A33" s="599" t="s">
        <v>654</v>
      </c>
      <c r="B33" s="600">
        <f t="shared" si="7"/>
        <v>0</v>
      </c>
      <c r="C33" s="600">
        <f>C8+C11+C14+C17+SUM(C20:C24)+SUM(C25:C27)+SUM(C30:C32)</f>
        <v>0</v>
      </c>
      <c r="D33" s="600">
        <f t="shared" ref="D33:Q33" si="8">D8+D11+D14+D17+SUM(D20:D24)+SUM(D25:D27)+SUM(D30:D32)</f>
        <v>0</v>
      </c>
      <c r="E33" s="600">
        <f t="shared" si="8"/>
        <v>0</v>
      </c>
      <c r="F33" s="600">
        <f t="shared" si="8"/>
        <v>0</v>
      </c>
      <c r="G33" s="600">
        <f t="shared" si="8"/>
        <v>0</v>
      </c>
      <c r="H33" s="600">
        <f t="shared" si="8"/>
        <v>0</v>
      </c>
      <c r="I33" s="600">
        <f t="shared" si="8"/>
        <v>0</v>
      </c>
      <c r="J33" s="600">
        <f t="shared" si="8"/>
        <v>0</v>
      </c>
      <c r="K33" s="600">
        <f t="shared" si="8"/>
        <v>0</v>
      </c>
      <c r="L33" s="600">
        <f t="shared" si="8"/>
        <v>0</v>
      </c>
      <c r="M33" s="600">
        <f t="shared" si="8"/>
        <v>0</v>
      </c>
      <c r="N33" s="600">
        <f t="shared" si="8"/>
        <v>0</v>
      </c>
      <c r="O33" s="600">
        <f t="shared" si="8"/>
        <v>0</v>
      </c>
      <c r="P33" s="600">
        <f t="shared" si="8"/>
        <v>0</v>
      </c>
      <c r="Q33" s="600">
        <f t="shared" si="8"/>
        <v>0</v>
      </c>
      <c r="R33" s="601"/>
      <c r="AA33" s="603"/>
    </row>
    <row r="34" spans="1:27" s="55" customFormat="1" ht="14.25" customHeight="1" x14ac:dyDescent="0.2">
      <c r="A34" s="507" t="s">
        <v>783</v>
      </c>
      <c r="B34" s="155"/>
      <c r="C34" s="155"/>
      <c r="D34" s="155"/>
      <c r="E34" s="155"/>
      <c r="F34" s="155"/>
      <c r="G34" s="155"/>
      <c r="H34" s="155"/>
      <c r="I34" s="155"/>
      <c r="J34" s="155"/>
      <c r="K34" s="155"/>
      <c r="L34" s="155"/>
      <c r="M34" s="155"/>
      <c r="N34" s="155"/>
      <c r="O34" s="155"/>
      <c r="P34" s="155"/>
      <c r="Q34" s="155"/>
      <c r="R34" s="568"/>
      <c r="AA34" s="56"/>
    </row>
    <row r="35" spans="1:27" s="52" customFormat="1" ht="15" x14ac:dyDescent="0.2">
      <c r="A35" s="506" t="s">
        <v>243</v>
      </c>
      <c r="B35" s="155">
        <f t="shared" si="7"/>
        <v>0</v>
      </c>
      <c r="C35" s="631">
        <f>C36*C37+C38*C39</f>
        <v>0</v>
      </c>
      <c r="D35" s="631">
        <f t="shared" ref="D35:Q35" si="9">D36*D37+D38*D39</f>
        <v>0</v>
      </c>
      <c r="E35" s="631">
        <f t="shared" si="9"/>
        <v>0</v>
      </c>
      <c r="F35" s="631">
        <f t="shared" si="9"/>
        <v>0</v>
      </c>
      <c r="G35" s="631">
        <f t="shared" si="9"/>
        <v>0</v>
      </c>
      <c r="H35" s="631">
        <f t="shared" si="9"/>
        <v>0</v>
      </c>
      <c r="I35" s="631">
        <f t="shared" si="9"/>
        <v>0</v>
      </c>
      <c r="J35" s="631">
        <f t="shared" si="9"/>
        <v>0</v>
      </c>
      <c r="K35" s="631">
        <f t="shared" si="9"/>
        <v>0</v>
      </c>
      <c r="L35" s="631">
        <f t="shared" si="9"/>
        <v>0</v>
      </c>
      <c r="M35" s="631">
        <f t="shared" si="9"/>
        <v>0</v>
      </c>
      <c r="N35" s="631">
        <f t="shared" si="9"/>
        <v>0</v>
      </c>
      <c r="O35" s="631">
        <f t="shared" si="9"/>
        <v>0</v>
      </c>
      <c r="P35" s="631">
        <f t="shared" si="9"/>
        <v>0</v>
      </c>
      <c r="Q35" s="631">
        <f t="shared" si="9"/>
        <v>0</v>
      </c>
      <c r="R35" s="569"/>
      <c r="AA35" s="53"/>
    </row>
    <row r="36" spans="1:27" s="595" customFormat="1" ht="11.25" x14ac:dyDescent="0.2">
      <c r="A36" s="593" t="s">
        <v>765</v>
      </c>
      <c r="B36" s="649" t="s">
        <v>759</v>
      </c>
      <c r="C36" s="594"/>
      <c r="D36" s="594"/>
      <c r="E36" s="594"/>
      <c r="F36" s="594"/>
      <c r="G36" s="594"/>
      <c r="H36" s="594"/>
      <c r="I36" s="594"/>
      <c r="J36" s="594"/>
      <c r="K36" s="594"/>
      <c r="L36" s="594"/>
      <c r="M36" s="594"/>
      <c r="N36" s="594"/>
      <c r="O36" s="594"/>
      <c r="P36" s="594"/>
      <c r="Q36" s="594"/>
      <c r="AA36" s="648"/>
    </row>
    <row r="37" spans="1:27" s="595" customFormat="1" ht="11.25" x14ac:dyDescent="0.2">
      <c r="A37" s="593" t="s">
        <v>764</v>
      </c>
      <c r="B37" s="649" t="s">
        <v>759</v>
      </c>
      <c r="C37" s="594"/>
      <c r="D37" s="594"/>
      <c r="E37" s="594"/>
      <c r="F37" s="594"/>
      <c r="G37" s="594"/>
      <c r="H37" s="594"/>
      <c r="I37" s="594"/>
      <c r="J37" s="594"/>
      <c r="K37" s="594"/>
      <c r="L37" s="594"/>
      <c r="M37" s="594"/>
      <c r="N37" s="594"/>
      <c r="O37" s="594"/>
      <c r="P37" s="594"/>
      <c r="Q37" s="594"/>
      <c r="AA37" s="648"/>
    </row>
    <row r="38" spans="1:27" s="595" customFormat="1" ht="11.25" x14ac:dyDescent="0.2">
      <c r="A38" s="593" t="s">
        <v>766</v>
      </c>
      <c r="B38" s="649" t="s">
        <v>759</v>
      </c>
      <c r="C38" s="594"/>
      <c r="D38" s="594"/>
      <c r="E38" s="594"/>
      <c r="F38" s="594"/>
      <c r="G38" s="594"/>
      <c r="H38" s="594"/>
      <c r="I38" s="594"/>
      <c r="J38" s="594"/>
      <c r="K38" s="594"/>
      <c r="L38" s="594"/>
      <c r="M38" s="594"/>
      <c r="N38" s="594"/>
      <c r="O38" s="594"/>
      <c r="P38" s="594"/>
      <c r="Q38" s="594"/>
      <c r="AA38" s="648"/>
    </row>
    <row r="39" spans="1:27" s="595" customFormat="1" ht="11.25" x14ac:dyDescent="0.2">
      <c r="A39" s="593" t="s">
        <v>767</v>
      </c>
      <c r="B39" s="649" t="s">
        <v>759</v>
      </c>
      <c r="C39" s="594"/>
      <c r="D39" s="594"/>
      <c r="E39" s="594"/>
      <c r="F39" s="594"/>
      <c r="G39" s="594"/>
      <c r="H39" s="594"/>
      <c r="I39" s="594"/>
      <c r="J39" s="594"/>
      <c r="K39" s="594"/>
      <c r="L39" s="594"/>
      <c r="M39" s="594"/>
      <c r="N39" s="594"/>
      <c r="O39" s="594"/>
      <c r="P39" s="594"/>
      <c r="Q39" s="594"/>
      <c r="AA39" s="648"/>
    </row>
    <row r="40" spans="1:27" s="52" customFormat="1" ht="15" x14ac:dyDescent="0.2">
      <c r="A40" s="506" t="s">
        <v>245</v>
      </c>
      <c r="B40" s="155">
        <f t="shared" si="7"/>
        <v>0</v>
      </c>
      <c r="C40" s="631">
        <f>C41*C42</f>
        <v>0</v>
      </c>
      <c r="D40" s="631">
        <f t="shared" ref="D40:Q40" si="10">D41*D42</f>
        <v>0</v>
      </c>
      <c r="E40" s="631">
        <f t="shared" si="10"/>
        <v>0</v>
      </c>
      <c r="F40" s="631">
        <f t="shared" si="10"/>
        <v>0</v>
      </c>
      <c r="G40" s="631">
        <f t="shared" si="10"/>
        <v>0</v>
      </c>
      <c r="H40" s="631">
        <f t="shared" si="10"/>
        <v>0</v>
      </c>
      <c r="I40" s="631">
        <f t="shared" si="10"/>
        <v>0</v>
      </c>
      <c r="J40" s="631">
        <f t="shared" si="10"/>
        <v>0</v>
      </c>
      <c r="K40" s="631">
        <f t="shared" si="10"/>
        <v>0</v>
      </c>
      <c r="L40" s="631">
        <f t="shared" si="10"/>
        <v>0</v>
      </c>
      <c r="M40" s="631">
        <f t="shared" si="10"/>
        <v>0</v>
      </c>
      <c r="N40" s="631">
        <f t="shared" si="10"/>
        <v>0</v>
      </c>
      <c r="O40" s="631">
        <f t="shared" si="10"/>
        <v>0</v>
      </c>
      <c r="P40" s="631">
        <f t="shared" si="10"/>
        <v>0</v>
      </c>
      <c r="Q40" s="631">
        <f t="shared" si="10"/>
        <v>0</v>
      </c>
      <c r="R40" s="569"/>
      <c r="AA40" s="53"/>
    </row>
    <row r="41" spans="1:27" s="595" customFormat="1" ht="11.25" x14ac:dyDescent="0.2">
      <c r="A41" s="593" t="s">
        <v>760</v>
      </c>
      <c r="B41" s="649" t="s">
        <v>759</v>
      </c>
      <c r="C41" s="594"/>
      <c r="D41" s="594"/>
      <c r="E41" s="594"/>
      <c r="F41" s="594"/>
      <c r="G41" s="594"/>
      <c r="H41" s="594"/>
      <c r="I41" s="594"/>
      <c r="J41" s="594"/>
      <c r="K41" s="594"/>
      <c r="L41" s="594"/>
      <c r="M41" s="594"/>
      <c r="N41" s="594"/>
      <c r="O41" s="594"/>
      <c r="P41" s="594"/>
      <c r="Q41" s="594"/>
      <c r="AA41" s="648"/>
    </row>
    <row r="42" spans="1:27" s="595" customFormat="1" ht="11.25" x14ac:dyDescent="0.2">
      <c r="A42" s="593" t="s">
        <v>768</v>
      </c>
      <c r="B42" s="649" t="s">
        <v>759</v>
      </c>
      <c r="C42" s="594"/>
      <c r="D42" s="594"/>
      <c r="E42" s="594"/>
      <c r="F42" s="594"/>
      <c r="G42" s="594"/>
      <c r="H42" s="594"/>
      <c r="I42" s="594"/>
      <c r="J42" s="594"/>
      <c r="K42" s="594"/>
      <c r="L42" s="594"/>
      <c r="M42" s="594"/>
      <c r="N42" s="594"/>
      <c r="O42" s="594"/>
      <c r="P42" s="594"/>
      <c r="Q42" s="594"/>
      <c r="AA42" s="648"/>
    </row>
    <row r="43" spans="1:27" s="52" customFormat="1" ht="25.5" x14ac:dyDescent="0.2">
      <c r="A43" s="506" t="s">
        <v>244</v>
      </c>
      <c r="B43" s="155">
        <f t="shared" si="7"/>
        <v>0</v>
      </c>
      <c r="C43" s="271"/>
      <c r="D43" s="271"/>
      <c r="E43" s="271"/>
      <c r="F43" s="271"/>
      <c r="G43" s="271"/>
      <c r="H43" s="271"/>
      <c r="I43" s="271"/>
      <c r="J43" s="271"/>
      <c r="K43" s="271"/>
      <c r="L43" s="271"/>
      <c r="M43" s="271"/>
      <c r="N43" s="271"/>
      <c r="O43" s="271"/>
      <c r="P43" s="271"/>
      <c r="Q43" s="271"/>
      <c r="R43" s="569"/>
      <c r="AA43" s="53"/>
    </row>
    <row r="44" spans="1:27" s="52" customFormat="1" ht="15" x14ac:dyDescent="0.2">
      <c r="A44" s="506" t="s">
        <v>848</v>
      </c>
      <c r="B44" s="155">
        <f t="shared" ref="B44" si="11">SUM(C44:Q44)</f>
        <v>0</v>
      </c>
      <c r="C44" s="681">
        <f>C45*C46</f>
        <v>0</v>
      </c>
      <c r="D44" s="681">
        <f t="shared" ref="D44:Q44" si="12">D45*D46</f>
        <v>0</v>
      </c>
      <c r="E44" s="681">
        <f t="shared" si="12"/>
        <v>0</v>
      </c>
      <c r="F44" s="681">
        <f t="shared" si="12"/>
        <v>0</v>
      </c>
      <c r="G44" s="681">
        <f t="shared" si="12"/>
        <v>0</v>
      </c>
      <c r="H44" s="681">
        <f t="shared" si="12"/>
        <v>0</v>
      </c>
      <c r="I44" s="681">
        <f t="shared" si="12"/>
        <v>0</v>
      </c>
      <c r="J44" s="681">
        <f t="shared" si="12"/>
        <v>0</v>
      </c>
      <c r="K44" s="681">
        <f t="shared" si="12"/>
        <v>0</v>
      </c>
      <c r="L44" s="681">
        <f t="shared" si="12"/>
        <v>0</v>
      </c>
      <c r="M44" s="681">
        <f t="shared" si="12"/>
        <v>0</v>
      </c>
      <c r="N44" s="681">
        <f t="shared" si="12"/>
        <v>0</v>
      </c>
      <c r="O44" s="681">
        <f t="shared" si="12"/>
        <v>0</v>
      </c>
      <c r="P44" s="681">
        <f t="shared" si="12"/>
        <v>0</v>
      </c>
      <c r="Q44" s="681">
        <f t="shared" si="12"/>
        <v>0</v>
      </c>
      <c r="R44" s="569"/>
      <c r="AA44" s="53"/>
    </row>
    <row r="45" spans="1:27" s="595" customFormat="1" ht="11.25" x14ac:dyDescent="0.2">
      <c r="A45" s="593" t="s">
        <v>755</v>
      </c>
      <c r="B45" s="649" t="s">
        <v>759</v>
      </c>
      <c r="C45" s="594"/>
      <c r="D45" s="594"/>
      <c r="E45" s="594"/>
      <c r="F45" s="594"/>
      <c r="G45" s="594"/>
      <c r="H45" s="594"/>
      <c r="I45" s="594"/>
      <c r="J45" s="594"/>
      <c r="K45" s="594"/>
      <c r="L45" s="594"/>
      <c r="M45" s="594"/>
      <c r="N45" s="594"/>
      <c r="O45" s="594"/>
      <c r="P45" s="594"/>
      <c r="Q45" s="594"/>
      <c r="AA45" s="648"/>
    </row>
    <row r="46" spans="1:27" s="595" customFormat="1" ht="11.25" x14ac:dyDescent="0.2">
      <c r="A46" s="593" t="s">
        <v>756</v>
      </c>
      <c r="B46" s="649" t="s">
        <v>759</v>
      </c>
      <c r="C46" s="594"/>
      <c r="D46" s="594"/>
      <c r="E46" s="594"/>
      <c r="F46" s="594"/>
      <c r="G46" s="594"/>
      <c r="H46" s="594"/>
      <c r="I46" s="594"/>
      <c r="J46" s="594"/>
      <c r="K46" s="594"/>
      <c r="L46" s="594"/>
      <c r="M46" s="594"/>
      <c r="N46" s="594"/>
      <c r="O46" s="594"/>
      <c r="P46" s="594"/>
      <c r="Q46" s="594"/>
      <c r="AA46" s="648"/>
    </row>
    <row r="47" spans="1:27" s="52" customFormat="1" ht="15" x14ac:dyDescent="0.2">
      <c r="A47" s="506" t="s">
        <v>849</v>
      </c>
      <c r="B47" s="155">
        <f t="shared" si="7"/>
        <v>0</v>
      </c>
      <c r="C47" s="631">
        <f>C48*C49</f>
        <v>0</v>
      </c>
      <c r="D47" s="631">
        <f t="shared" ref="D47" si="13">D48*D49</f>
        <v>0</v>
      </c>
      <c r="E47" s="631">
        <f t="shared" ref="E47" si="14">E48*E49</f>
        <v>0</v>
      </c>
      <c r="F47" s="631">
        <f t="shared" ref="F47" si="15">F48*F49</f>
        <v>0</v>
      </c>
      <c r="G47" s="631">
        <f t="shared" ref="G47" si="16">G48*G49</f>
        <v>0</v>
      </c>
      <c r="H47" s="631">
        <f t="shared" ref="H47" si="17">H48*H49</f>
        <v>0</v>
      </c>
      <c r="I47" s="631">
        <f t="shared" ref="I47" si="18">I48*I49</f>
        <v>0</v>
      </c>
      <c r="J47" s="631">
        <f t="shared" ref="J47" si="19">J48*J49</f>
        <v>0</v>
      </c>
      <c r="K47" s="631">
        <f t="shared" ref="K47" si="20">K48*K49</f>
        <v>0</v>
      </c>
      <c r="L47" s="631">
        <f t="shared" ref="L47" si="21">L48*L49</f>
        <v>0</v>
      </c>
      <c r="M47" s="631">
        <f t="shared" ref="M47" si="22">M48*M49</f>
        <v>0</v>
      </c>
      <c r="N47" s="631">
        <f t="shared" ref="N47" si="23">N48*N49</f>
        <v>0</v>
      </c>
      <c r="O47" s="631">
        <f t="shared" ref="O47" si="24">O48*O49</f>
        <v>0</v>
      </c>
      <c r="P47" s="631">
        <f t="shared" ref="P47" si="25">P48*P49</f>
        <v>0</v>
      </c>
      <c r="Q47" s="631">
        <f t="shared" ref="Q47" si="26">Q48*Q49</f>
        <v>0</v>
      </c>
      <c r="R47" s="569"/>
      <c r="AA47" s="53"/>
    </row>
    <row r="48" spans="1:27" s="595" customFormat="1" ht="11.25" x14ac:dyDescent="0.2">
      <c r="A48" s="593" t="s">
        <v>755</v>
      </c>
      <c r="B48" s="649" t="s">
        <v>759</v>
      </c>
      <c r="C48" s="594"/>
      <c r="D48" s="594"/>
      <c r="E48" s="594"/>
      <c r="F48" s="594"/>
      <c r="G48" s="594"/>
      <c r="H48" s="594"/>
      <c r="I48" s="594"/>
      <c r="J48" s="594"/>
      <c r="K48" s="594"/>
      <c r="L48" s="594"/>
      <c r="M48" s="594"/>
      <c r="N48" s="594"/>
      <c r="O48" s="594"/>
      <c r="P48" s="594"/>
      <c r="Q48" s="594"/>
      <c r="AA48" s="648"/>
    </row>
    <row r="49" spans="1:27" s="595" customFormat="1" ht="11.25" x14ac:dyDescent="0.2">
      <c r="A49" s="593" t="s">
        <v>756</v>
      </c>
      <c r="B49" s="649" t="s">
        <v>759</v>
      </c>
      <c r="C49" s="594"/>
      <c r="D49" s="594"/>
      <c r="E49" s="594"/>
      <c r="F49" s="594"/>
      <c r="G49" s="594"/>
      <c r="H49" s="594"/>
      <c r="I49" s="594"/>
      <c r="J49" s="594"/>
      <c r="K49" s="594"/>
      <c r="L49" s="594"/>
      <c r="M49" s="594"/>
      <c r="N49" s="594"/>
      <c r="O49" s="594"/>
      <c r="P49" s="594"/>
      <c r="Q49" s="594"/>
      <c r="AA49" s="648"/>
    </row>
    <row r="50" spans="1:27" s="52" customFormat="1" ht="15" x14ac:dyDescent="0.2">
      <c r="A50" s="506" t="s">
        <v>652</v>
      </c>
      <c r="B50" s="155">
        <f t="shared" si="7"/>
        <v>0</v>
      </c>
      <c r="C50" s="631">
        <f>C51*C52</f>
        <v>0</v>
      </c>
      <c r="D50" s="631">
        <f t="shared" ref="D50:Q50" si="27">D51*D52</f>
        <v>0</v>
      </c>
      <c r="E50" s="631">
        <f t="shared" si="27"/>
        <v>0</v>
      </c>
      <c r="F50" s="631">
        <f t="shared" si="27"/>
        <v>0</v>
      </c>
      <c r="G50" s="631">
        <f t="shared" si="27"/>
        <v>0</v>
      </c>
      <c r="H50" s="631">
        <f t="shared" si="27"/>
        <v>0</v>
      </c>
      <c r="I50" s="631">
        <f t="shared" si="27"/>
        <v>0</v>
      </c>
      <c r="J50" s="631">
        <f t="shared" si="27"/>
        <v>0</v>
      </c>
      <c r="K50" s="631">
        <f t="shared" si="27"/>
        <v>0</v>
      </c>
      <c r="L50" s="631">
        <f t="shared" si="27"/>
        <v>0</v>
      </c>
      <c r="M50" s="631">
        <f t="shared" si="27"/>
        <v>0</v>
      </c>
      <c r="N50" s="631">
        <f t="shared" si="27"/>
        <v>0</v>
      </c>
      <c r="O50" s="631">
        <f t="shared" si="27"/>
        <v>0</v>
      </c>
      <c r="P50" s="631">
        <f t="shared" si="27"/>
        <v>0</v>
      </c>
      <c r="Q50" s="631">
        <f t="shared" si="27"/>
        <v>0</v>
      </c>
      <c r="R50" s="569"/>
      <c r="AA50" s="53"/>
    </row>
    <row r="51" spans="1:27" s="595" customFormat="1" ht="11.25" x14ac:dyDescent="0.2">
      <c r="A51" s="593" t="s">
        <v>755</v>
      </c>
      <c r="B51" s="649" t="s">
        <v>759</v>
      </c>
      <c r="C51" s="594"/>
      <c r="D51" s="594"/>
      <c r="E51" s="594"/>
      <c r="F51" s="594"/>
      <c r="G51" s="594"/>
      <c r="H51" s="594"/>
      <c r="I51" s="594"/>
      <c r="J51" s="594"/>
      <c r="K51" s="594"/>
      <c r="L51" s="594"/>
      <c r="M51" s="594"/>
      <c r="N51" s="594"/>
      <c r="O51" s="594"/>
      <c r="P51" s="594"/>
      <c r="Q51" s="594"/>
      <c r="AA51" s="648"/>
    </row>
    <row r="52" spans="1:27" s="595" customFormat="1" ht="11.25" x14ac:dyDescent="0.2">
      <c r="A52" s="593" t="s">
        <v>756</v>
      </c>
      <c r="B52" s="649" t="s">
        <v>759</v>
      </c>
      <c r="C52" s="594"/>
      <c r="D52" s="594"/>
      <c r="E52" s="594"/>
      <c r="F52" s="594"/>
      <c r="G52" s="594"/>
      <c r="H52" s="594"/>
      <c r="I52" s="594"/>
      <c r="J52" s="594"/>
      <c r="K52" s="594"/>
      <c r="L52" s="594"/>
      <c r="M52" s="594"/>
      <c r="N52" s="594"/>
      <c r="O52" s="594"/>
      <c r="P52" s="594"/>
      <c r="Q52" s="594"/>
      <c r="AA52" s="648"/>
    </row>
    <row r="53" spans="1:27" s="52" customFormat="1" ht="15" x14ac:dyDescent="0.2">
      <c r="A53" s="506" t="s">
        <v>653</v>
      </c>
      <c r="B53" s="155">
        <f t="shared" si="7"/>
        <v>0</v>
      </c>
      <c r="C53" s="631">
        <f>C54*C55</f>
        <v>0</v>
      </c>
      <c r="D53" s="631">
        <f t="shared" ref="D53:Q53" si="28">D54*D55</f>
        <v>0</v>
      </c>
      <c r="E53" s="631">
        <f t="shared" si="28"/>
        <v>0</v>
      </c>
      <c r="F53" s="631">
        <f t="shared" si="28"/>
        <v>0</v>
      </c>
      <c r="G53" s="631">
        <f t="shared" si="28"/>
        <v>0</v>
      </c>
      <c r="H53" s="631">
        <f t="shared" si="28"/>
        <v>0</v>
      </c>
      <c r="I53" s="631">
        <f t="shared" si="28"/>
        <v>0</v>
      </c>
      <c r="J53" s="631">
        <f t="shared" si="28"/>
        <v>0</v>
      </c>
      <c r="K53" s="631">
        <f t="shared" si="28"/>
        <v>0</v>
      </c>
      <c r="L53" s="631">
        <f t="shared" si="28"/>
        <v>0</v>
      </c>
      <c r="M53" s="631">
        <f t="shared" si="28"/>
        <v>0</v>
      </c>
      <c r="N53" s="631">
        <f t="shared" si="28"/>
        <v>0</v>
      </c>
      <c r="O53" s="631">
        <f t="shared" si="28"/>
        <v>0</v>
      </c>
      <c r="P53" s="631">
        <f t="shared" si="28"/>
        <v>0</v>
      </c>
      <c r="Q53" s="631">
        <f t="shared" si="28"/>
        <v>0</v>
      </c>
      <c r="R53" s="569"/>
      <c r="AA53" s="53"/>
    </row>
    <row r="54" spans="1:27" s="595" customFormat="1" ht="11.25" x14ac:dyDescent="0.2">
      <c r="A54" s="593" t="s">
        <v>755</v>
      </c>
      <c r="B54" s="649" t="s">
        <v>759</v>
      </c>
      <c r="C54" s="594"/>
      <c r="D54" s="594"/>
      <c r="E54" s="594"/>
      <c r="F54" s="594"/>
      <c r="G54" s="594"/>
      <c r="H54" s="594"/>
      <c r="I54" s="594"/>
      <c r="J54" s="594"/>
      <c r="K54" s="594"/>
      <c r="L54" s="594"/>
      <c r="M54" s="594"/>
      <c r="N54" s="594"/>
      <c r="O54" s="594"/>
      <c r="P54" s="594"/>
      <c r="Q54" s="594"/>
      <c r="AA54" s="648"/>
    </row>
    <row r="55" spans="1:27" s="595" customFormat="1" ht="11.25" x14ac:dyDescent="0.2">
      <c r="A55" s="593" t="s">
        <v>756</v>
      </c>
      <c r="B55" s="649" t="s">
        <v>759</v>
      </c>
      <c r="C55" s="594"/>
      <c r="D55" s="594"/>
      <c r="E55" s="594"/>
      <c r="F55" s="594"/>
      <c r="G55" s="594"/>
      <c r="H55" s="594"/>
      <c r="I55" s="594"/>
      <c r="J55" s="594"/>
      <c r="K55" s="594"/>
      <c r="L55" s="594"/>
      <c r="M55" s="594"/>
      <c r="N55" s="594"/>
      <c r="O55" s="594"/>
      <c r="P55" s="594"/>
      <c r="Q55" s="594"/>
      <c r="AA55" s="648"/>
    </row>
    <row r="56" spans="1:27" s="55" customFormat="1" ht="16.5" customHeight="1" x14ac:dyDescent="0.2">
      <c r="A56" s="507" t="s">
        <v>242</v>
      </c>
      <c r="B56" s="155">
        <f t="shared" si="7"/>
        <v>0</v>
      </c>
      <c r="C56" s="155">
        <f>C35+C40+C43+C44+C47+C50+C53</f>
        <v>0</v>
      </c>
      <c r="D56" s="155">
        <f t="shared" ref="D56:Q56" si="29">D35+D40+D43+D44+D47+D50+D53</f>
        <v>0</v>
      </c>
      <c r="E56" s="155">
        <f t="shared" si="29"/>
        <v>0</v>
      </c>
      <c r="F56" s="155">
        <f t="shared" si="29"/>
        <v>0</v>
      </c>
      <c r="G56" s="155">
        <f t="shared" si="29"/>
        <v>0</v>
      </c>
      <c r="H56" s="155">
        <f t="shared" si="29"/>
        <v>0</v>
      </c>
      <c r="I56" s="155">
        <f t="shared" si="29"/>
        <v>0</v>
      </c>
      <c r="J56" s="155">
        <f t="shared" si="29"/>
        <v>0</v>
      </c>
      <c r="K56" s="155">
        <f t="shared" si="29"/>
        <v>0</v>
      </c>
      <c r="L56" s="155">
        <f t="shared" si="29"/>
        <v>0</v>
      </c>
      <c r="M56" s="155">
        <f t="shared" si="29"/>
        <v>0</v>
      </c>
      <c r="N56" s="155">
        <f t="shared" si="29"/>
        <v>0</v>
      </c>
      <c r="O56" s="155">
        <f t="shared" si="29"/>
        <v>0</v>
      </c>
      <c r="P56" s="155">
        <f t="shared" si="29"/>
        <v>0</v>
      </c>
      <c r="Q56" s="155">
        <f t="shared" si="29"/>
        <v>0</v>
      </c>
      <c r="R56" s="568"/>
      <c r="AA56" s="56"/>
    </row>
    <row r="57" spans="1:27" s="52" customFormat="1" ht="15" x14ac:dyDescent="0.2">
      <c r="A57" s="506" t="s">
        <v>246</v>
      </c>
      <c r="B57" s="155">
        <f t="shared" si="7"/>
        <v>0</v>
      </c>
      <c r="C57" s="631">
        <f>C58*C59*C60</f>
        <v>0</v>
      </c>
      <c r="D57" s="631">
        <f t="shared" ref="D57:Q57" si="30">D58*D59*D60</f>
        <v>0</v>
      </c>
      <c r="E57" s="631">
        <f t="shared" si="30"/>
        <v>0</v>
      </c>
      <c r="F57" s="631">
        <f t="shared" si="30"/>
        <v>0</v>
      </c>
      <c r="G57" s="631">
        <f t="shared" si="30"/>
        <v>0</v>
      </c>
      <c r="H57" s="631">
        <f t="shared" si="30"/>
        <v>0</v>
      </c>
      <c r="I57" s="631">
        <f t="shared" si="30"/>
        <v>0</v>
      </c>
      <c r="J57" s="631">
        <f t="shared" si="30"/>
        <v>0</v>
      </c>
      <c r="K57" s="631">
        <f t="shared" si="30"/>
        <v>0</v>
      </c>
      <c r="L57" s="631">
        <f t="shared" si="30"/>
        <v>0</v>
      </c>
      <c r="M57" s="631">
        <f t="shared" si="30"/>
        <v>0</v>
      </c>
      <c r="N57" s="631">
        <f t="shared" si="30"/>
        <v>0</v>
      </c>
      <c r="O57" s="631">
        <f t="shared" si="30"/>
        <v>0</v>
      </c>
      <c r="P57" s="631">
        <f t="shared" si="30"/>
        <v>0</v>
      </c>
      <c r="Q57" s="631">
        <f t="shared" si="30"/>
        <v>0</v>
      </c>
      <c r="R57" s="569"/>
      <c r="AA57" s="53"/>
    </row>
    <row r="58" spans="1:27" s="595" customFormat="1" ht="11.25" x14ac:dyDescent="0.2">
      <c r="A58" s="593" t="s">
        <v>769</v>
      </c>
      <c r="B58" s="649" t="s">
        <v>759</v>
      </c>
      <c r="C58" s="594"/>
      <c r="D58" s="594"/>
      <c r="E58" s="594"/>
      <c r="F58" s="594"/>
      <c r="G58" s="594"/>
      <c r="H58" s="594"/>
      <c r="I58" s="594"/>
      <c r="J58" s="594"/>
      <c r="K58" s="594"/>
      <c r="L58" s="594"/>
      <c r="M58" s="594"/>
      <c r="N58" s="594"/>
      <c r="O58" s="594"/>
      <c r="P58" s="594"/>
      <c r="Q58" s="594"/>
      <c r="AA58" s="648"/>
    </row>
    <row r="59" spans="1:27" s="595" customFormat="1" ht="11.25" x14ac:dyDescent="0.2">
      <c r="A59" s="593" t="s">
        <v>774</v>
      </c>
      <c r="B59" s="649" t="s">
        <v>759</v>
      </c>
      <c r="C59" s="594"/>
      <c r="D59" s="594"/>
      <c r="E59" s="594"/>
      <c r="F59" s="594"/>
      <c r="G59" s="594"/>
      <c r="H59" s="594"/>
      <c r="I59" s="594"/>
      <c r="J59" s="594"/>
      <c r="K59" s="594"/>
      <c r="L59" s="594"/>
      <c r="M59" s="594"/>
      <c r="N59" s="594"/>
      <c r="O59" s="594"/>
      <c r="P59" s="594"/>
      <c r="Q59" s="594"/>
      <c r="AA59" s="648"/>
    </row>
    <row r="60" spans="1:27" s="595" customFormat="1" ht="11.25" x14ac:dyDescent="0.2">
      <c r="A60" s="593" t="s">
        <v>775</v>
      </c>
      <c r="B60" s="649" t="s">
        <v>759</v>
      </c>
      <c r="C60" s="594"/>
      <c r="D60" s="594"/>
      <c r="E60" s="594"/>
      <c r="F60" s="594"/>
      <c r="G60" s="594"/>
      <c r="H60" s="594"/>
      <c r="I60" s="594"/>
      <c r="J60" s="594"/>
      <c r="K60" s="594"/>
      <c r="L60" s="594"/>
      <c r="M60" s="594"/>
      <c r="N60" s="594"/>
      <c r="O60" s="594"/>
      <c r="P60" s="594"/>
      <c r="Q60" s="594"/>
      <c r="AA60" s="648"/>
    </row>
    <row r="61" spans="1:27" s="52" customFormat="1" ht="15" customHeight="1" x14ac:dyDescent="0.2">
      <c r="A61" s="506" t="s">
        <v>885</v>
      </c>
      <c r="B61" s="155">
        <f>SUM(C61:Q61)</f>
        <v>0</v>
      </c>
      <c r="C61" s="271"/>
      <c r="D61" s="271"/>
      <c r="E61" s="271"/>
      <c r="F61" s="271"/>
      <c r="G61" s="271"/>
      <c r="H61" s="271"/>
      <c r="I61" s="271"/>
      <c r="J61" s="271"/>
      <c r="K61" s="271"/>
      <c r="L61" s="271"/>
      <c r="M61" s="271"/>
      <c r="N61" s="271"/>
      <c r="O61" s="271"/>
      <c r="P61" s="271"/>
      <c r="Q61" s="271"/>
      <c r="R61" s="569"/>
      <c r="AA61" s="53"/>
    </row>
    <row r="62" spans="1:27" s="55" customFormat="1" ht="15" customHeight="1" x14ac:dyDescent="0.2">
      <c r="A62" s="507" t="s">
        <v>31</v>
      </c>
      <c r="B62" s="155">
        <f t="shared" si="7"/>
        <v>0</v>
      </c>
      <c r="C62" s="155">
        <f>C57+C61</f>
        <v>0</v>
      </c>
      <c r="D62" s="155">
        <f t="shared" ref="D62:Q62" si="31">D57+D61</f>
        <v>0</v>
      </c>
      <c r="E62" s="155">
        <f t="shared" si="31"/>
        <v>0</v>
      </c>
      <c r="F62" s="155">
        <f t="shared" si="31"/>
        <v>0</v>
      </c>
      <c r="G62" s="155">
        <f t="shared" si="31"/>
        <v>0</v>
      </c>
      <c r="H62" s="155">
        <f t="shared" si="31"/>
        <v>0</v>
      </c>
      <c r="I62" s="155">
        <f t="shared" si="31"/>
        <v>0</v>
      </c>
      <c r="J62" s="155">
        <f t="shared" si="31"/>
        <v>0</v>
      </c>
      <c r="K62" s="155">
        <f t="shared" si="31"/>
        <v>0</v>
      </c>
      <c r="L62" s="155">
        <f t="shared" si="31"/>
        <v>0</v>
      </c>
      <c r="M62" s="155">
        <f t="shared" si="31"/>
        <v>0</v>
      </c>
      <c r="N62" s="155">
        <f t="shared" si="31"/>
        <v>0</v>
      </c>
      <c r="O62" s="155">
        <f t="shared" si="31"/>
        <v>0</v>
      </c>
      <c r="P62" s="155">
        <f t="shared" si="31"/>
        <v>0</v>
      </c>
      <c r="Q62" s="155">
        <f t="shared" si="31"/>
        <v>0</v>
      </c>
      <c r="R62" s="568"/>
      <c r="AA62" s="56"/>
    </row>
    <row r="63" spans="1:27" s="3" customFormat="1" ht="15" customHeight="1" x14ac:dyDescent="0.2">
      <c r="A63" s="508" t="s">
        <v>123</v>
      </c>
      <c r="B63" s="631">
        <f t="shared" si="7"/>
        <v>0</v>
      </c>
      <c r="C63" s="631">
        <f>C64*C65</f>
        <v>0</v>
      </c>
      <c r="D63" s="631">
        <f t="shared" ref="D63:Q63" si="32">D64*D65</f>
        <v>0</v>
      </c>
      <c r="E63" s="631">
        <f t="shared" si="32"/>
        <v>0</v>
      </c>
      <c r="F63" s="631">
        <f t="shared" si="32"/>
        <v>0</v>
      </c>
      <c r="G63" s="631">
        <f t="shared" si="32"/>
        <v>0</v>
      </c>
      <c r="H63" s="631">
        <f t="shared" si="32"/>
        <v>0</v>
      </c>
      <c r="I63" s="631">
        <f t="shared" si="32"/>
        <v>0</v>
      </c>
      <c r="J63" s="631">
        <f t="shared" si="32"/>
        <v>0</v>
      </c>
      <c r="K63" s="631">
        <f t="shared" si="32"/>
        <v>0</v>
      </c>
      <c r="L63" s="631">
        <f t="shared" si="32"/>
        <v>0</v>
      </c>
      <c r="M63" s="631">
        <f t="shared" si="32"/>
        <v>0</v>
      </c>
      <c r="N63" s="631">
        <f t="shared" si="32"/>
        <v>0</v>
      </c>
      <c r="O63" s="631">
        <f t="shared" si="32"/>
        <v>0</v>
      </c>
      <c r="P63" s="631">
        <f t="shared" si="32"/>
        <v>0</v>
      </c>
      <c r="Q63" s="631">
        <f t="shared" si="32"/>
        <v>0</v>
      </c>
      <c r="R63" s="5"/>
    </row>
    <row r="64" spans="1:27" s="595" customFormat="1" ht="11.25" x14ac:dyDescent="0.2">
      <c r="A64" s="593" t="s">
        <v>770</v>
      </c>
      <c r="B64" s="649" t="s">
        <v>759</v>
      </c>
      <c r="C64" s="594"/>
      <c r="D64" s="594"/>
      <c r="E64" s="594"/>
      <c r="F64" s="594"/>
      <c r="G64" s="594"/>
      <c r="H64" s="594"/>
      <c r="I64" s="594"/>
      <c r="J64" s="594"/>
      <c r="K64" s="594"/>
      <c r="L64" s="594"/>
      <c r="M64" s="594"/>
      <c r="N64" s="594"/>
      <c r="O64" s="594"/>
      <c r="P64" s="594"/>
      <c r="Q64" s="594"/>
      <c r="AA64" s="648"/>
    </row>
    <row r="65" spans="1:16384" s="595" customFormat="1" ht="11.25" x14ac:dyDescent="0.2">
      <c r="A65" s="593" t="s">
        <v>771</v>
      </c>
      <c r="B65" s="649" t="s">
        <v>759</v>
      </c>
      <c r="C65" s="594"/>
      <c r="D65" s="594"/>
      <c r="E65" s="594"/>
      <c r="F65" s="594"/>
      <c r="G65" s="594"/>
      <c r="H65" s="594"/>
      <c r="I65" s="594"/>
      <c r="J65" s="594"/>
      <c r="K65" s="594"/>
      <c r="L65" s="594"/>
      <c r="M65" s="594"/>
      <c r="N65" s="594"/>
      <c r="O65" s="594"/>
      <c r="P65" s="594"/>
      <c r="Q65" s="594"/>
      <c r="AA65" s="648"/>
    </row>
    <row r="66" spans="1:16384" s="3" customFormat="1" ht="15" customHeight="1" x14ac:dyDescent="0.2">
      <c r="A66" s="508" t="s">
        <v>656</v>
      </c>
      <c r="B66" s="631">
        <f t="shared" si="7"/>
        <v>0</v>
      </c>
      <c r="C66" s="271"/>
      <c r="D66" s="271"/>
      <c r="E66" s="271"/>
      <c r="F66" s="271"/>
      <c r="G66" s="271"/>
      <c r="H66" s="271"/>
      <c r="I66" s="271"/>
      <c r="J66" s="271"/>
      <c r="K66" s="271"/>
      <c r="L66" s="271"/>
      <c r="M66" s="271"/>
      <c r="N66" s="271"/>
      <c r="O66" s="271"/>
      <c r="P66" s="271"/>
      <c r="Q66" s="271"/>
      <c r="R66" s="5"/>
    </row>
    <row r="67" spans="1:16384" s="3" customFormat="1" ht="15" customHeight="1" x14ac:dyDescent="0.2">
      <c r="A67" s="508" t="s">
        <v>753</v>
      </c>
      <c r="B67" s="631"/>
      <c r="C67" s="271"/>
      <c r="D67" s="271"/>
      <c r="E67" s="271"/>
      <c r="F67" s="271"/>
      <c r="G67" s="271"/>
      <c r="H67" s="271"/>
      <c r="I67" s="271"/>
      <c r="J67" s="271"/>
      <c r="K67" s="271"/>
      <c r="L67" s="271"/>
      <c r="M67" s="271"/>
      <c r="N67" s="271"/>
      <c r="O67" s="271"/>
      <c r="P67" s="271"/>
      <c r="Q67" s="271"/>
      <c r="R67" s="5"/>
    </row>
    <row r="68" spans="1:16384" s="3" customFormat="1" ht="15" customHeight="1" x14ac:dyDescent="0.2">
      <c r="A68" s="508" t="s">
        <v>657</v>
      </c>
      <c r="B68" s="631">
        <f t="shared" si="7"/>
        <v>0</v>
      </c>
      <c r="C68" s="271"/>
      <c r="D68" s="271"/>
      <c r="E68" s="271"/>
      <c r="F68" s="271"/>
      <c r="G68" s="271"/>
      <c r="H68" s="271"/>
      <c r="I68" s="271"/>
      <c r="J68" s="271"/>
      <c r="K68" s="271"/>
      <c r="L68" s="271"/>
      <c r="M68" s="271"/>
      <c r="N68" s="271"/>
      <c r="O68" s="271"/>
      <c r="P68" s="271"/>
      <c r="Q68" s="271"/>
      <c r="R68" s="5"/>
    </row>
    <row r="69" spans="1:16384" s="3" customFormat="1" ht="15" customHeight="1" x14ac:dyDescent="0.2">
      <c r="A69" s="508" t="s">
        <v>658</v>
      </c>
      <c r="B69" s="631">
        <f t="shared" si="7"/>
        <v>0</v>
      </c>
      <c r="C69" s="271"/>
      <c r="D69" s="271"/>
      <c r="E69" s="271"/>
      <c r="F69" s="271"/>
      <c r="G69" s="271"/>
      <c r="H69" s="271"/>
      <c r="I69" s="271"/>
      <c r="J69" s="271"/>
      <c r="K69" s="271"/>
      <c r="L69" s="271"/>
      <c r="M69" s="271"/>
      <c r="N69" s="271"/>
      <c r="O69" s="271"/>
      <c r="P69" s="271"/>
      <c r="Q69" s="271"/>
      <c r="R69" s="5"/>
    </row>
    <row r="70" spans="1:16384" s="3" customFormat="1" ht="15" customHeight="1" x14ac:dyDescent="0.2">
      <c r="A70" s="508" t="s">
        <v>773</v>
      </c>
      <c r="B70" s="631"/>
      <c r="C70" s="271"/>
      <c r="D70" s="271"/>
      <c r="E70" s="271"/>
      <c r="F70" s="271"/>
      <c r="G70" s="271"/>
      <c r="H70" s="271"/>
      <c r="I70" s="271"/>
      <c r="J70" s="271"/>
      <c r="K70" s="271"/>
      <c r="L70" s="271"/>
      <c r="M70" s="271"/>
      <c r="N70" s="271"/>
      <c r="O70" s="271"/>
      <c r="P70" s="271"/>
      <c r="Q70" s="271"/>
      <c r="R70" s="5"/>
    </row>
    <row r="71" spans="1:16384" s="53" customFormat="1" ht="15" customHeight="1" x14ac:dyDescent="0.2">
      <c r="A71" s="506" t="s">
        <v>659</v>
      </c>
      <c r="B71" s="631">
        <f>SUM(C71:Q71)</f>
        <v>0</v>
      </c>
      <c r="C71" s="271"/>
      <c r="D71" s="271"/>
      <c r="E71" s="271"/>
      <c r="F71" s="271"/>
      <c r="G71" s="271"/>
      <c r="H71" s="271"/>
      <c r="I71" s="271"/>
      <c r="J71" s="271"/>
      <c r="K71" s="271"/>
      <c r="L71" s="271"/>
      <c r="M71" s="271"/>
      <c r="N71" s="271"/>
      <c r="O71" s="271"/>
      <c r="P71" s="271"/>
      <c r="Q71" s="271"/>
      <c r="R71" s="570"/>
    </row>
    <row r="72" spans="1:16384" s="45" customFormat="1" ht="24" x14ac:dyDescent="0.2">
      <c r="A72" s="845" t="s">
        <v>957</v>
      </c>
      <c r="B72" s="843"/>
      <c r="C72" s="844"/>
      <c r="D72" s="844"/>
      <c r="E72" s="844"/>
      <c r="F72" s="844"/>
      <c r="G72" s="844"/>
      <c r="H72" s="844"/>
      <c r="I72" s="844"/>
      <c r="J72" s="844"/>
      <c r="K72" s="844"/>
      <c r="L72" s="844"/>
      <c r="M72" s="844"/>
      <c r="N72" s="844"/>
      <c r="O72" s="844"/>
      <c r="P72" s="844"/>
      <c r="Q72" s="844"/>
      <c r="R72" s="169"/>
      <c r="AA72" s="46"/>
    </row>
    <row r="73" spans="1:16384" s="46" customFormat="1" ht="24" x14ac:dyDescent="0.2">
      <c r="A73" s="845" t="s">
        <v>956</v>
      </c>
      <c r="B73" s="846"/>
      <c r="C73" s="847"/>
      <c r="D73" s="847"/>
      <c r="E73" s="847"/>
      <c r="F73" s="847"/>
      <c r="G73" s="847"/>
      <c r="H73" s="847"/>
      <c r="I73" s="847"/>
      <c r="J73" s="847"/>
      <c r="K73" s="847"/>
      <c r="L73" s="847"/>
      <c r="M73" s="847"/>
      <c r="N73" s="847"/>
      <c r="O73" s="847"/>
      <c r="P73" s="847"/>
      <c r="Q73" s="847"/>
      <c r="R73" s="848"/>
      <c r="S73" s="848"/>
      <c r="T73" s="848"/>
      <c r="U73" s="848"/>
      <c r="V73" s="848"/>
      <c r="W73" s="848"/>
      <c r="X73" s="848"/>
      <c r="Y73" s="848"/>
      <c r="Z73" s="848"/>
      <c r="AA73" s="848"/>
      <c r="AB73" s="848"/>
      <c r="AC73" s="848"/>
      <c r="AD73" s="848"/>
      <c r="AE73" s="848"/>
      <c r="AF73" s="848"/>
      <c r="AG73" s="848"/>
      <c r="AH73" s="848"/>
      <c r="AI73" s="848"/>
      <c r="AJ73" s="848"/>
      <c r="AK73" s="848"/>
      <c r="AL73" s="848"/>
      <c r="AM73" s="848"/>
      <c r="AN73" s="848"/>
      <c r="AO73" s="848"/>
      <c r="AP73" s="848"/>
      <c r="AQ73" s="848"/>
      <c r="AR73" s="848"/>
      <c r="AS73" s="848"/>
      <c r="AT73" s="848"/>
      <c r="AU73" s="848"/>
      <c r="AV73" s="848"/>
      <c r="AW73" s="848"/>
      <c r="AX73" s="848"/>
      <c r="AY73" s="848"/>
      <c r="AZ73" s="848"/>
      <c r="BA73" s="848"/>
      <c r="BB73" s="848"/>
      <c r="BC73" s="848"/>
      <c r="BD73" s="848"/>
      <c r="BE73" s="848"/>
      <c r="BF73" s="848"/>
      <c r="BG73" s="848"/>
      <c r="BH73" s="848"/>
      <c r="BI73" s="848"/>
      <c r="BJ73" s="848"/>
      <c r="BK73" s="848"/>
      <c r="BL73" s="848"/>
      <c r="BM73" s="848"/>
      <c r="BN73" s="848"/>
      <c r="BO73" s="848"/>
      <c r="BP73" s="848"/>
      <c r="BQ73" s="848"/>
      <c r="BR73" s="848"/>
      <c r="BS73" s="848"/>
      <c r="BT73" s="848"/>
      <c r="BU73" s="848"/>
      <c r="BV73" s="848"/>
      <c r="BW73" s="848"/>
      <c r="BX73" s="848"/>
      <c r="BY73" s="848"/>
      <c r="BZ73" s="848"/>
      <c r="CA73" s="848"/>
      <c r="CB73" s="848"/>
      <c r="CC73" s="848"/>
      <c r="CD73" s="848"/>
      <c r="CE73" s="848"/>
      <c r="CF73" s="848"/>
      <c r="CG73" s="848"/>
      <c r="CH73" s="848"/>
      <c r="CI73" s="848"/>
      <c r="CJ73" s="848"/>
      <c r="CK73" s="848"/>
      <c r="CL73" s="848"/>
      <c r="CM73" s="848"/>
      <c r="CN73" s="848"/>
      <c r="CO73" s="848"/>
      <c r="CP73" s="848"/>
      <c r="CQ73" s="848"/>
      <c r="CR73" s="848"/>
      <c r="CS73" s="848"/>
      <c r="CT73" s="848"/>
      <c r="CU73" s="848"/>
      <c r="CV73" s="848"/>
      <c r="CW73" s="848"/>
      <c r="CX73" s="848"/>
      <c r="CY73" s="848"/>
      <c r="CZ73" s="848"/>
      <c r="DA73" s="848"/>
      <c r="DB73" s="848"/>
      <c r="DC73" s="848"/>
      <c r="DD73" s="848"/>
      <c r="DE73" s="848"/>
      <c r="DF73" s="848"/>
      <c r="DG73" s="848"/>
      <c r="DH73" s="848"/>
      <c r="DI73" s="848"/>
      <c r="DJ73" s="848"/>
      <c r="DK73" s="848"/>
      <c r="DL73" s="848"/>
      <c r="DM73" s="848"/>
      <c r="DN73" s="848"/>
      <c r="DO73" s="848"/>
      <c r="DP73" s="848"/>
      <c r="DQ73" s="848"/>
      <c r="DR73" s="848"/>
      <c r="DS73" s="848"/>
      <c r="DT73" s="848"/>
      <c r="DU73" s="848"/>
      <c r="DV73" s="848"/>
      <c r="DW73" s="848"/>
      <c r="DX73" s="848"/>
      <c r="DY73" s="848"/>
      <c r="DZ73" s="848"/>
      <c r="EA73" s="848"/>
      <c r="EB73" s="848"/>
      <c r="EC73" s="848"/>
      <c r="ED73" s="848"/>
      <c r="EE73" s="848"/>
      <c r="EF73" s="848"/>
      <c r="EG73" s="848"/>
      <c r="EH73" s="848"/>
      <c r="EI73" s="848"/>
      <c r="EJ73" s="848"/>
      <c r="EK73" s="848"/>
      <c r="EL73" s="848"/>
      <c r="EM73" s="848"/>
      <c r="EN73" s="848"/>
      <c r="EO73" s="848"/>
      <c r="EP73" s="848"/>
      <c r="EQ73" s="848"/>
      <c r="ER73" s="848"/>
      <c r="ES73" s="848"/>
      <c r="ET73" s="848"/>
      <c r="EU73" s="848"/>
      <c r="EV73" s="848"/>
      <c r="EW73" s="848"/>
      <c r="EX73" s="848"/>
      <c r="EY73" s="848"/>
      <c r="EZ73" s="848"/>
      <c r="FA73" s="848"/>
      <c r="FB73" s="848"/>
      <c r="FC73" s="848"/>
      <c r="FD73" s="848"/>
      <c r="FE73" s="848"/>
      <c r="FF73" s="848"/>
      <c r="FG73" s="848"/>
      <c r="FH73" s="848"/>
      <c r="FI73" s="848"/>
      <c r="FJ73" s="848"/>
      <c r="FK73" s="848"/>
      <c r="FL73" s="848"/>
      <c r="FM73" s="848"/>
      <c r="FN73" s="848"/>
      <c r="FO73" s="848"/>
      <c r="FP73" s="848"/>
      <c r="FQ73" s="848"/>
      <c r="FR73" s="848"/>
      <c r="FS73" s="848"/>
      <c r="FT73" s="848"/>
      <c r="FU73" s="848"/>
      <c r="FV73" s="848"/>
      <c r="FW73" s="848"/>
      <c r="FX73" s="848"/>
      <c r="FY73" s="848"/>
      <c r="FZ73" s="848"/>
      <c r="GA73" s="848"/>
      <c r="GB73" s="848"/>
      <c r="GC73" s="848"/>
      <c r="GD73" s="848"/>
      <c r="GE73" s="848"/>
      <c r="GF73" s="848"/>
      <c r="GG73" s="848"/>
      <c r="GH73" s="848"/>
      <c r="GI73" s="848"/>
      <c r="GJ73" s="848"/>
      <c r="GK73" s="848"/>
      <c r="GL73" s="848"/>
      <c r="GM73" s="848"/>
      <c r="GN73" s="848"/>
      <c r="GO73" s="848"/>
      <c r="GP73" s="848"/>
      <c r="GQ73" s="848"/>
      <c r="GR73" s="848"/>
      <c r="GS73" s="848"/>
      <c r="GT73" s="848"/>
      <c r="GU73" s="848"/>
      <c r="GV73" s="848"/>
      <c r="GW73" s="848"/>
      <c r="GX73" s="848"/>
      <c r="GY73" s="848"/>
      <c r="GZ73" s="848"/>
      <c r="HA73" s="848"/>
      <c r="HB73" s="848"/>
      <c r="HC73" s="848"/>
      <c r="HD73" s="848"/>
      <c r="HE73" s="848"/>
      <c r="HF73" s="848"/>
      <c r="HG73" s="848"/>
      <c r="HH73" s="848"/>
      <c r="HI73" s="848"/>
      <c r="HJ73" s="848"/>
      <c r="HK73" s="848"/>
      <c r="HL73" s="848"/>
      <c r="HM73" s="848"/>
      <c r="HN73" s="848"/>
      <c r="HO73" s="848"/>
      <c r="HP73" s="848"/>
      <c r="HQ73" s="848"/>
      <c r="HR73" s="848"/>
      <c r="HS73" s="848"/>
      <c r="HT73" s="848"/>
      <c r="HU73" s="848"/>
      <c r="HV73" s="848"/>
      <c r="HW73" s="848"/>
      <c r="HX73" s="848"/>
      <c r="HY73" s="848"/>
      <c r="HZ73" s="848"/>
      <c r="IA73" s="848"/>
      <c r="IB73" s="848"/>
      <c r="IC73" s="848"/>
      <c r="ID73" s="848"/>
      <c r="IE73" s="848"/>
      <c r="IF73" s="848"/>
      <c r="IG73" s="848"/>
      <c r="IH73" s="848"/>
      <c r="II73" s="848"/>
      <c r="IJ73" s="848"/>
      <c r="IK73" s="848"/>
      <c r="IL73" s="848"/>
      <c r="IM73" s="848"/>
      <c r="IN73" s="848"/>
      <c r="IO73" s="848"/>
      <c r="IP73" s="848"/>
      <c r="IQ73" s="848"/>
      <c r="IR73" s="848"/>
      <c r="IS73" s="848"/>
      <c r="IT73" s="848"/>
      <c r="IU73" s="848"/>
      <c r="IV73" s="848"/>
      <c r="IW73" s="848"/>
      <c r="IX73" s="848"/>
      <c r="IY73" s="848"/>
      <c r="IZ73" s="848"/>
      <c r="JA73" s="848"/>
      <c r="JB73" s="848"/>
      <c r="JC73" s="848"/>
      <c r="JD73" s="848"/>
      <c r="JE73" s="848"/>
      <c r="JF73" s="848"/>
      <c r="JG73" s="848"/>
      <c r="JH73" s="848"/>
      <c r="JI73" s="848"/>
      <c r="JJ73" s="848"/>
      <c r="JK73" s="848"/>
      <c r="JL73" s="848"/>
      <c r="JM73" s="848"/>
      <c r="JN73" s="848"/>
      <c r="JO73" s="848"/>
      <c r="JP73" s="848"/>
      <c r="JQ73" s="848"/>
      <c r="JR73" s="848"/>
      <c r="JS73" s="848"/>
      <c r="JT73" s="848"/>
      <c r="JU73" s="848"/>
      <c r="JV73" s="848"/>
      <c r="JW73" s="848"/>
      <c r="JX73" s="848"/>
      <c r="JY73" s="848"/>
      <c r="JZ73" s="848"/>
      <c r="KA73" s="848"/>
      <c r="KB73" s="848"/>
      <c r="KC73" s="848"/>
      <c r="KD73" s="848"/>
      <c r="KE73" s="848"/>
      <c r="KF73" s="848"/>
      <c r="KG73" s="848"/>
      <c r="KH73" s="848"/>
      <c r="KI73" s="848"/>
      <c r="KJ73" s="848"/>
      <c r="KK73" s="848"/>
      <c r="KL73" s="848"/>
      <c r="KM73" s="848"/>
      <c r="KN73" s="848"/>
      <c r="KO73" s="848"/>
      <c r="KP73" s="848"/>
      <c r="KQ73" s="848"/>
      <c r="KR73" s="848"/>
      <c r="KS73" s="848"/>
      <c r="KT73" s="848"/>
      <c r="KU73" s="848"/>
      <c r="KV73" s="848"/>
      <c r="KW73" s="848"/>
      <c r="KX73" s="848"/>
      <c r="KY73" s="848"/>
      <c r="KZ73" s="848"/>
      <c r="LA73" s="848"/>
      <c r="LB73" s="848"/>
      <c r="LC73" s="848"/>
      <c r="LD73" s="848"/>
      <c r="LE73" s="848"/>
      <c r="LF73" s="848"/>
      <c r="LG73" s="848"/>
      <c r="LH73" s="848"/>
      <c r="LI73" s="848"/>
      <c r="LJ73" s="848"/>
      <c r="LK73" s="848"/>
      <c r="LL73" s="848"/>
      <c r="LM73" s="848"/>
      <c r="LN73" s="848"/>
      <c r="LO73" s="848"/>
      <c r="LP73" s="848"/>
      <c r="LQ73" s="848"/>
      <c r="LR73" s="848"/>
      <c r="LS73" s="848"/>
      <c r="LT73" s="848"/>
      <c r="LU73" s="848"/>
      <c r="LV73" s="848"/>
      <c r="LW73" s="848"/>
      <c r="LX73" s="848"/>
      <c r="LY73" s="848"/>
      <c r="LZ73" s="848"/>
      <c r="MA73" s="848"/>
      <c r="MB73" s="848"/>
      <c r="MC73" s="848"/>
      <c r="MD73" s="848"/>
      <c r="ME73" s="848"/>
      <c r="MF73" s="848"/>
      <c r="MG73" s="848"/>
      <c r="MH73" s="848"/>
      <c r="MI73" s="848"/>
      <c r="MJ73" s="848"/>
      <c r="MK73" s="848"/>
      <c r="ML73" s="848"/>
      <c r="MM73" s="848"/>
      <c r="MN73" s="848"/>
      <c r="MO73" s="848"/>
      <c r="MP73" s="848"/>
      <c r="MQ73" s="848"/>
      <c r="MR73" s="848"/>
      <c r="MS73" s="848"/>
      <c r="MT73" s="848"/>
      <c r="MU73" s="848"/>
      <c r="MV73" s="848"/>
      <c r="MW73" s="848"/>
      <c r="MX73" s="848"/>
      <c r="MY73" s="848"/>
      <c r="MZ73" s="848"/>
      <c r="NA73" s="848"/>
      <c r="NB73" s="848"/>
      <c r="NC73" s="848"/>
      <c r="ND73" s="848"/>
      <c r="NE73" s="848"/>
      <c r="NF73" s="848"/>
      <c r="NG73" s="848"/>
      <c r="NH73" s="848"/>
      <c r="NI73" s="848"/>
      <c r="NJ73" s="848"/>
      <c r="NK73" s="848"/>
      <c r="NL73" s="848"/>
      <c r="NM73" s="848"/>
      <c r="NN73" s="848"/>
      <c r="NO73" s="848"/>
      <c r="NP73" s="848"/>
      <c r="NQ73" s="848"/>
      <c r="NR73" s="848"/>
      <c r="NS73" s="848"/>
      <c r="NT73" s="848"/>
      <c r="NU73" s="848"/>
      <c r="NV73" s="848"/>
      <c r="NW73" s="848"/>
      <c r="NX73" s="848"/>
      <c r="NY73" s="848"/>
      <c r="NZ73" s="848"/>
      <c r="OA73" s="848"/>
      <c r="OB73" s="848"/>
      <c r="OC73" s="848"/>
      <c r="OD73" s="848"/>
      <c r="OE73" s="848"/>
      <c r="OF73" s="848"/>
      <c r="OG73" s="848"/>
      <c r="OH73" s="848"/>
      <c r="OI73" s="848"/>
      <c r="OJ73" s="848"/>
      <c r="OK73" s="848"/>
      <c r="OL73" s="848"/>
      <c r="OM73" s="848"/>
      <c r="ON73" s="848"/>
      <c r="OO73" s="848"/>
      <c r="OP73" s="848"/>
      <c r="OQ73" s="848"/>
      <c r="OR73" s="848"/>
      <c r="OS73" s="848"/>
      <c r="OT73" s="848"/>
      <c r="OU73" s="848"/>
      <c r="OV73" s="848"/>
      <c r="OW73" s="848"/>
      <c r="OX73" s="848"/>
      <c r="OY73" s="848"/>
      <c r="OZ73" s="848"/>
      <c r="PA73" s="848"/>
      <c r="PB73" s="848"/>
      <c r="PC73" s="848"/>
      <c r="PD73" s="848"/>
      <c r="PE73" s="848"/>
      <c r="PF73" s="848"/>
      <c r="PG73" s="848"/>
      <c r="PH73" s="848"/>
      <c r="PI73" s="848"/>
      <c r="PJ73" s="848"/>
      <c r="PK73" s="848"/>
      <c r="PL73" s="848"/>
      <c r="PM73" s="848"/>
      <c r="PN73" s="848"/>
      <c r="PO73" s="848"/>
      <c r="PP73" s="848"/>
      <c r="PQ73" s="848"/>
      <c r="PR73" s="848"/>
      <c r="PS73" s="848"/>
      <c r="PT73" s="848"/>
      <c r="PU73" s="848"/>
      <c r="PV73" s="848"/>
      <c r="PW73" s="848"/>
      <c r="PX73" s="848"/>
      <c r="PY73" s="848"/>
      <c r="PZ73" s="848"/>
      <c r="QA73" s="848"/>
      <c r="QB73" s="848"/>
      <c r="QC73" s="848"/>
      <c r="QD73" s="848"/>
      <c r="QE73" s="848"/>
      <c r="QF73" s="848"/>
      <c r="QG73" s="848"/>
      <c r="QH73" s="848"/>
      <c r="QI73" s="848"/>
      <c r="QJ73" s="848"/>
      <c r="QK73" s="848"/>
      <c r="QL73" s="848"/>
      <c r="QM73" s="848"/>
      <c r="QN73" s="848"/>
      <c r="QO73" s="848"/>
      <c r="QP73" s="848"/>
      <c r="QQ73" s="848"/>
      <c r="QR73" s="848"/>
      <c r="QS73" s="848"/>
      <c r="QT73" s="848"/>
      <c r="QU73" s="848"/>
      <c r="QV73" s="848"/>
      <c r="QW73" s="848"/>
      <c r="QX73" s="848"/>
      <c r="QY73" s="848"/>
      <c r="QZ73" s="848"/>
      <c r="RA73" s="848"/>
      <c r="RB73" s="848"/>
      <c r="RC73" s="848"/>
      <c r="RD73" s="848"/>
      <c r="RE73" s="848"/>
      <c r="RF73" s="848"/>
      <c r="RG73" s="848"/>
      <c r="RH73" s="848"/>
      <c r="RI73" s="848"/>
      <c r="RJ73" s="848"/>
      <c r="RK73" s="848"/>
      <c r="RL73" s="848"/>
      <c r="RM73" s="848"/>
      <c r="RN73" s="848"/>
      <c r="RO73" s="848"/>
      <c r="RP73" s="848"/>
      <c r="RQ73" s="848"/>
      <c r="RR73" s="848"/>
      <c r="RS73" s="848"/>
      <c r="RT73" s="848"/>
      <c r="RU73" s="848"/>
      <c r="RV73" s="848"/>
      <c r="RW73" s="848"/>
      <c r="RX73" s="848"/>
      <c r="RY73" s="848"/>
      <c r="RZ73" s="848"/>
      <c r="SA73" s="848"/>
      <c r="SB73" s="848"/>
      <c r="SC73" s="848"/>
      <c r="SD73" s="848"/>
      <c r="SE73" s="848"/>
      <c r="SF73" s="848"/>
      <c r="SG73" s="848"/>
      <c r="SH73" s="848"/>
      <c r="SI73" s="848"/>
      <c r="SJ73" s="848"/>
      <c r="SK73" s="848"/>
      <c r="SL73" s="848"/>
      <c r="SM73" s="848"/>
      <c r="SN73" s="848"/>
      <c r="SO73" s="848"/>
      <c r="SP73" s="848"/>
      <c r="SQ73" s="848"/>
      <c r="SR73" s="848"/>
      <c r="SS73" s="848"/>
      <c r="ST73" s="848"/>
      <c r="SU73" s="848"/>
      <c r="SV73" s="848"/>
      <c r="SW73" s="848"/>
      <c r="SX73" s="848"/>
      <c r="SY73" s="848"/>
      <c r="SZ73" s="848"/>
      <c r="TA73" s="848"/>
      <c r="TB73" s="848"/>
      <c r="TC73" s="848"/>
      <c r="TD73" s="848"/>
      <c r="TE73" s="848"/>
      <c r="TF73" s="848"/>
      <c r="TG73" s="848"/>
      <c r="TH73" s="848"/>
      <c r="TI73" s="848"/>
      <c r="TJ73" s="848"/>
      <c r="TK73" s="848"/>
      <c r="TL73" s="848"/>
      <c r="TM73" s="848"/>
      <c r="TN73" s="848"/>
      <c r="TO73" s="848"/>
      <c r="TP73" s="848"/>
      <c r="TQ73" s="848"/>
      <c r="TR73" s="848"/>
      <c r="TS73" s="848"/>
      <c r="TT73" s="848"/>
      <c r="TU73" s="848"/>
      <c r="TV73" s="848"/>
      <c r="TW73" s="848"/>
      <c r="TX73" s="848"/>
      <c r="TY73" s="848"/>
      <c r="TZ73" s="848"/>
      <c r="UA73" s="848"/>
      <c r="UB73" s="848"/>
      <c r="UC73" s="848"/>
      <c r="UD73" s="848"/>
      <c r="UE73" s="848"/>
      <c r="UF73" s="848"/>
      <c r="UG73" s="848"/>
      <c r="UH73" s="848"/>
      <c r="UI73" s="848"/>
      <c r="UJ73" s="848"/>
      <c r="UK73" s="848"/>
      <c r="UL73" s="848"/>
      <c r="UM73" s="848"/>
      <c r="UN73" s="848"/>
      <c r="UO73" s="848"/>
      <c r="UP73" s="848"/>
      <c r="UQ73" s="848"/>
      <c r="UR73" s="848"/>
      <c r="US73" s="848"/>
      <c r="UT73" s="848"/>
      <c r="UU73" s="848"/>
      <c r="UV73" s="848"/>
      <c r="UW73" s="848"/>
      <c r="UX73" s="848"/>
      <c r="UY73" s="848"/>
      <c r="UZ73" s="848"/>
      <c r="VA73" s="848"/>
      <c r="VB73" s="848"/>
      <c r="VC73" s="848"/>
      <c r="VD73" s="848"/>
      <c r="VE73" s="848"/>
      <c r="VF73" s="848"/>
      <c r="VG73" s="848"/>
      <c r="VH73" s="848"/>
      <c r="VI73" s="848"/>
      <c r="VJ73" s="848"/>
      <c r="VK73" s="848"/>
      <c r="VL73" s="848"/>
      <c r="VM73" s="848"/>
      <c r="VN73" s="848"/>
      <c r="VO73" s="848"/>
      <c r="VP73" s="848"/>
      <c r="VQ73" s="848"/>
      <c r="VR73" s="848"/>
      <c r="VS73" s="848"/>
      <c r="VT73" s="848"/>
      <c r="VU73" s="848"/>
      <c r="VV73" s="848"/>
      <c r="VW73" s="848"/>
      <c r="VX73" s="848"/>
      <c r="VY73" s="848"/>
      <c r="VZ73" s="848"/>
      <c r="WA73" s="848"/>
      <c r="WB73" s="848"/>
      <c r="WC73" s="848"/>
      <c r="WD73" s="848"/>
      <c r="WE73" s="848"/>
      <c r="WF73" s="848"/>
      <c r="WG73" s="848"/>
      <c r="WH73" s="848"/>
      <c r="WI73" s="848"/>
      <c r="WJ73" s="848"/>
      <c r="WK73" s="848"/>
      <c r="WL73" s="848"/>
      <c r="WM73" s="848"/>
      <c r="WN73" s="848"/>
      <c r="WO73" s="848"/>
      <c r="WP73" s="848"/>
      <c r="WQ73" s="848"/>
      <c r="WR73" s="848"/>
      <c r="WS73" s="848"/>
      <c r="WT73" s="848"/>
      <c r="WU73" s="848"/>
      <c r="WV73" s="848"/>
      <c r="WW73" s="848"/>
      <c r="WX73" s="848"/>
      <c r="WY73" s="848"/>
      <c r="WZ73" s="848"/>
      <c r="XA73" s="848"/>
      <c r="XB73" s="848"/>
      <c r="XC73" s="848"/>
      <c r="XD73" s="848"/>
      <c r="XE73" s="848"/>
      <c r="XF73" s="848"/>
      <c r="XG73" s="848"/>
      <c r="XH73" s="848"/>
      <c r="XI73" s="848"/>
      <c r="XJ73" s="848"/>
      <c r="XK73" s="848"/>
      <c r="XL73" s="848"/>
      <c r="XM73" s="848"/>
      <c r="XN73" s="848"/>
      <c r="XO73" s="848"/>
      <c r="XP73" s="848"/>
      <c r="XQ73" s="848"/>
      <c r="XR73" s="848"/>
      <c r="XS73" s="848"/>
      <c r="XT73" s="848"/>
      <c r="XU73" s="848"/>
      <c r="XV73" s="848"/>
      <c r="XW73" s="848"/>
      <c r="XX73" s="848"/>
      <c r="XY73" s="848"/>
      <c r="XZ73" s="848"/>
      <c r="YA73" s="848"/>
      <c r="YB73" s="848"/>
      <c r="YC73" s="848"/>
      <c r="YD73" s="848"/>
      <c r="YE73" s="848"/>
      <c r="YF73" s="848"/>
      <c r="YG73" s="848"/>
      <c r="YH73" s="848"/>
      <c r="YI73" s="848"/>
      <c r="YJ73" s="848"/>
      <c r="YK73" s="848"/>
      <c r="YL73" s="848"/>
      <c r="YM73" s="848"/>
      <c r="YN73" s="848"/>
      <c r="YO73" s="848"/>
      <c r="YP73" s="848"/>
      <c r="YQ73" s="848"/>
      <c r="YR73" s="848"/>
      <c r="YS73" s="848"/>
      <c r="YT73" s="848"/>
      <c r="YU73" s="848"/>
      <c r="YV73" s="848"/>
      <c r="YW73" s="848"/>
      <c r="YX73" s="848"/>
      <c r="YY73" s="848"/>
      <c r="YZ73" s="848"/>
      <c r="ZA73" s="848"/>
      <c r="ZB73" s="848"/>
      <c r="ZC73" s="848"/>
      <c r="ZD73" s="848"/>
      <c r="ZE73" s="848"/>
      <c r="ZF73" s="848"/>
      <c r="ZG73" s="848"/>
      <c r="ZH73" s="848"/>
      <c r="ZI73" s="848"/>
      <c r="ZJ73" s="848"/>
      <c r="ZK73" s="848"/>
      <c r="ZL73" s="848"/>
      <c r="ZM73" s="848"/>
      <c r="ZN73" s="848"/>
      <c r="ZO73" s="848"/>
      <c r="ZP73" s="848"/>
      <c r="ZQ73" s="848"/>
      <c r="ZR73" s="848"/>
      <c r="ZS73" s="848"/>
      <c r="ZT73" s="848"/>
      <c r="ZU73" s="848"/>
      <c r="ZV73" s="848"/>
      <c r="ZW73" s="848"/>
      <c r="ZX73" s="848"/>
      <c r="ZY73" s="848"/>
      <c r="ZZ73" s="848"/>
      <c r="AAA73" s="848"/>
      <c r="AAB73" s="848"/>
      <c r="AAC73" s="848"/>
      <c r="AAD73" s="848"/>
      <c r="AAE73" s="848"/>
      <c r="AAF73" s="848"/>
      <c r="AAG73" s="848"/>
      <c r="AAH73" s="848"/>
      <c r="AAI73" s="848"/>
      <c r="AAJ73" s="848"/>
      <c r="AAK73" s="848"/>
      <c r="AAL73" s="848"/>
      <c r="AAM73" s="848"/>
      <c r="AAN73" s="848"/>
      <c r="AAO73" s="848"/>
      <c r="AAP73" s="848"/>
      <c r="AAQ73" s="848"/>
      <c r="AAR73" s="848"/>
      <c r="AAS73" s="848"/>
      <c r="AAT73" s="848"/>
      <c r="AAU73" s="848"/>
      <c r="AAV73" s="848"/>
      <c r="AAW73" s="848"/>
      <c r="AAX73" s="848"/>
      <c r="AAY73" s="848"/>
      <c r="AAZ73" s="848"/>
      <c r="ABA73" s="848"/>
      <c r="ABB73" s="848"/>
      <c r="ABC73" s="848"/>
      <c r="ABD73" s="848"/>
      <c r="ABE73" s="848"/>
      <c r="ABF73" s="848"/>
      <c r="ABG73" s="848"/>
      <c r="ABH73" s="848"/>
      <c r="ABI73" s="848"/>
      <c r="ABJ73" s="848"/>
      <c r="ABK73" s="848"/>
      <c r="ABL73" s="848"/>
      <c r="ABM73" s="848"/>
      <c r="ABN73" s="848"/>
      <c r="ABO73" s="848"/>
      <c r="ABP73" s="848"/>
      <c r="ABQ73" s="848"/>
      <c r="ABR73" s="848"/>
      <c r="ABS73" s="848"/>
      <c r="ABT73" s="848"/>
      <c r="ABU73" s="848"/>
      <c r="ABV73" s="848"/>
      <c r="ABW73" s="848"/>
      <c r="ABX73" s="848"/>
      <c r="ABY73" s="848"/>
      <c r="ABZ73" s="848"/>
      <c r="ACA73" s="848"/>
      <c r="ACB73" s="848"/>
      <c r="ACC73" s="848"/>
      <c r="ACD73" s="848"/>
      <c r="ACE73" s="848"/>
      <c r="ACF73" s="848"/>
      <c r="ACG73" s="848"/>
      <c r="ACH73" s="848"/>
      <c r="ACI73" s="848"/>
      <c r="ACJ73" s="848"/>
      <c r="ACK73" s="848"/>
      <c r="ACL73" s="848"/>
      <c r="ACM73" s="848"/>
      <c r="ACN73" s="848"/>
      <c r="ACO73" s="848"/>
      <c r="ACP73" s="848"/>
      <c r="ACQ73" s="848"/>
      <c r="ACR73" s="848"/>
      <c r="ACS73" s="848"/>
      <c r="ACT73" s="848"/>
      <c r="ACU73" s="848"/>
      <c r="ACV73" s="848"/>
      <c r="ACW73" s="848"/>
      <c r="ACX73" s="848"/>
      <c r="ACY73" s="848"/>
      <c r="ACZ73" s="848"/>
      <c r="ADA73" s="848"/>
      <c r="ADB73" s="848"/>
      <c r="ADC73" s="848"/>
      <c r="ADD73" s="848"/>
      <c r="ADE73" s="848"/>
      <c r="ADF73" s="848"/>
      <c r="ADG73" s="848"/>
      <c r="ADH73" s="848"/>
      <c r="ADI73" s="848"/>
      <c r="ADJ73" s="848"/>
      <c r="ADK73" s="848"/>
      <c r="ADL73" s="848"/>
      <c r="ADM73" s="848"/>
      <c r="ADN73" s="848"/>
      <c r="ADO73" s="848"/>
      <c r="ADP73" s="848"/>
      <c r="ADQ73" s="848"/>
      <c r="ADR73" s="848"/>
      <c r="ADS73" s="848"/>
      <c r="ADT73" s="848"/>
      <c r="ADU73" s="848"/>
      <c r="ADV73" s="848"/>
      <c r="ADW73" s="848"/>
      <c r="ADX73" s="848"/>
      <c r="ADY73" s="848"/>
      <c r="ADZ73" s="848"/>
      <c r="AEA73" s="848"/>
      <c r="AEB73" s="848"/>
      <c r="AEC73" s="848"/>
      <c r="AED73" s="848"/>
      <c r="AEE73" s="848"/>
      <c r="AEF73" s="848"/>
      <c r="AEG73" s="848"/>
      <c r="AEH73" s="848"/>
      <c r="AEI73" s="848"/>
      <c r="AEJ73" s="848"/>
      <c r="AEK73" s="848"/>
      <c r="AEL73" s="848"/>
      <c r="AEM73" s="848"/>
      <c r="AEN73" s="848"/>
      <c r="AEO73" s="848"/>
      <c r="AEP73" s="848"/>
      <c r="AEQ73" s="848"/>
      <c r="AER73" s="848"/>
      <c r="AES73" s="848"/>
      <c r="AET73" s="848"/>
      <c r="AEU73" s="848"/>
      <c r="AEV73" s="848"/>
      <c r="AEW73" s="848"/>
      <c r="AEX73" s="848"/>
      <c r="AEY73" s="848"/>
      <c r="AEZ73" s="848"/>
      <c r="AFA73" s="848"/>
      <c r="AFB73" s="848"/>
      <c r="AFC73" s="848"/>
      <c r="AFD73" s="848"/>
      <c r="AFE73" s="848"/>
      <c r="AFF73" s="848"/>
      <c r="AFG73" s="848"/>
      <c r="AFH73" s="848"/>
      <c r="AFI73" s="848"/>
      <c r="AFJ73" s="848"/>
      <c r="AFK73" s="848"/>
      <c r="AFL73" s="848"/>
      <c r="AFM73" s="848"/>
      <c r="AFN73" s="848"/>
      <c r="AFO73" s="848"/>
      <c r="AFP73" s="848"/>
      <c r="AFQ73" s="848"/>
      <c r="AFR73" s="848"/>
      <c r="AFS73" s="848"/>
      <c r="AFT73" s="848"/>
      <c r="AFU73" s="848"/>
      <c r="AFV73" s="848"/>
      <c r="AFW73" s="848"/>
      <c r="AFX73" s="848"/>
      <c r="AFY73" s="848"/>
      <c r="AFZ73" s="848"/>
      <c r="AGA73" s="848"/>
      <c r="AGB73" s="848"/>
      <c r="AGC73" s="848"/>
      <c r="AGD73" s="848"/>
      <c r="AGE73" s="848"/>
      <c r="AGF73" s="848"/>
      <c r="AGG73" s="848"/>
      <c r="AGH73" s="848"/>
      <c r="AGI73" s="848"/>
      <c r="AGJ73" s="848"/>
      <c r="AGK73" s="848"/>
      <c r="AGL73" s="848"/>
      <c r="AGM73" s="848"/>
      <c r="AGN73" s="848"/>
      <c r="AGO73" s="848"/>
      <c r="AGP73" s="848"/>
      <c r="AGQ73" s="848"/>
      <c r="AGR73" s="848"/>
      <c r="AGS73" s="848"/>
      <c r="AGT73" s="848"/>
      <c r="AGU73" s="848"/>
      <c r="AGV73" s="848"/>
      <c r="AGW73" s="848"/>
      <c r="AGX73" s="848"/>
      <c r="AGY73" s="848"/>
      <c r="AGZ73" s="848"/>
      <c r="AHA73" s="848"/>
      <c r="AHB73" s="848"/>
      <c r="AHC73" s="848"/>
      <c r="AHD73" s="848"/>
      <c r="AHE73" s="848"/>
      <c r="AHF73" s="848"/>
      <c r="AHG73" s="848"/>
      <c r="AHH73" s="848"/>
      <c r="AHI73" s="848"/>
      <c r="AHJ73" s="848"/>
      <c r="AHK73" s="848"/>
      <c r="AHL73" s="848"/>
      <c r="AHM73" s="848"/>
      <c r="AHN73" s="848"/>
      <c r="AHO73" s="848"/>
      <c r="AHP73" s="848"/>
      <c r="AHQ73" s="848"/>
      <c r="AHR73" s="848"/>
      <c r="AHS73" s="848"/>
      <c r="AHT73" s="848"/>
      <c r="AHU73" s="848"/>
      <c r="AHV73" s="848"/>
      <c r="AHW73" s="848"/>
      <c r="AHX73" s="848"/>
      <c r="AHY73" s="848"/>
      <c r="AHZ73" s="848"/>
      <c r="AIA73" s="848"/>
      <c r="AIB73" s="848"/>
      <c r="AIC73" s="848"/>
      <c r="AID73" s="848"/>
      <c r="AIE73" s="848"/>
      <c r="AIF73" s="848"/>
      <c r="AIG73" s="848"/>
      <c r="AIH73" s="848"/>
      <c r="AII73" s="848"/>
      <c r="AIJ73" s="848"/>
      <c r="AIK73" s="848"/>
      <c r="AIL73" s="848"/>
      <c r="AIM73" s="848"/>
      <c r="AIN73" s="848"/>
      <c r="AIO73" s="848"/>
      <c r="AIP73" s="848"/>
      <c r="AIQ73" s="848"/>
      <c r="AIR73" s="848"/>
      <c r="AIS73" s="848"/>
      <c r="AIT73" s="848"/>
      <c r="AIU73" s="848"/>
      <c r="AIV73" s="848"/>
      <c r="AIW73" s="848"/>
      <c r="AIX73" s="848"/>
      <c r="AIY73" s="848"/>
      <c r="AIZ73" s="848"/>
      <c r="AJA73" s="848"/>
      <c r="AJB73" s="848"/>
      <c r="AJC73" s="848"/>
      <c r="AJD73" s="848"/>
      <c r="AJE73" s="848"/>
      <c r="AJF73" s="848"/>
      <c r="AJG73" s="848"/>
      <c r="AJH73" s="848"/>
      <c r="AJI73" s="848"/>
      <c r="AJJ73" s="848"/>
      <c r="AJK73" s="848"/>
      <c r="AJL73" s="848"/>
      <c r="AJM73" s="848"/>
      <c r="AJN73" s="848"/>
      <c r="AJO73" s="848"/>
      <c r="AJP73" s="848"/>
      <c r="AJQ73" s="848"/>
      <c r="AJR73" s="848"/>
      <c r="AJS73" s="848"/>
      <c r="AJT73" s="848"/>
      <c r="AJU73" s="848"/>
      <c r="AJV73" s="848"/>
      <c r="AJW73" s="848"/>
      <c r="AJX73" s="848"/>
      <c r="AJY73" s="848"/>
      <c r="AJZ73" s="848"/>
      <c r="AKA73" s="848"/>
      <c r="AKB73" s="848"/>
      <c r="AKC73" s="848"/>
      <c r="AKD73" s="848"/>
      <c r="AKE73" s="848"/>
      <c r="AKF73" s="848"/>
      <c r="AKG73" s="848"/>
      <c r="AKH73" s="848"/>
      <c r="AKI73" s="848"/>
      <c r="AKJ73" s="848"/>
      <c r="AKK73" s="848"/>
      <c r="AKL73" s="848"/>
      <c r="AKM73" s="848"/>
      <c r="AKN73" s="848"/>
      <c r="AKO73" s="848"/>
      <c r="AKP73" s="848"/>
      <c r="AKQ73" s="848"/>
      <c r="AKR73" s="848"/>
      <c r="AKS73" s="848"/>
      <c r="AKT73" s="848"/>
      <c r="AKU73" s="848"/>
      <c r="AKV73" s="848"/>
      <c r="AKW73" s="848"/>
      <c r="AKX73" s="848"/>
      <c r="AKY73" s="848"/>
      <c r="AKZ73" s="848"/>
      <c r="ALA73" s="848"/>
      <c r="ALB73" s="848"/>
      <c r="ALC73" s="848"/>
      <c r="ALD73" s="848"/>
      <c r="ALE73" s="848"/>
      <c r="ALF73" s="848"/>
      <c r="ALG73" s="848"/>
      <c r="ALH73" s="848"/>
      <c r="ALI73" s="848"/>
      <c r="ALJ73" s="848"/>
      <c r="ALK73" s="848"/>
      <c r="ALL73" s="848"/>
      <c r="ALM73" s="848"/>
      <c r="ALN73" s="848"/>
      <c r="ALO73" s="848"/>
      <c r="ALP73" s="848"/>
      <c r="ALQ73" s="848"/>
      <c r="ALR73" s="848"/>
      <c r="ALS73" s="848"/>
      <c r="ALT73" s="848"/>
      <c r="ALU73" s="848"/>
      <c r="ALV73" s="848"/>
      <c r="ALW73" s="848"/>
      <c r="ALX73" s="848"/>
      <c r="ALY73" s="848"/>
      <c r="ALZ73" s="848"/>
      <c r="AMA73" s="848"/>
      <c r="AMB73" s="848"/>
      <c r="AMC73" s="848"/>
      <c r="AMD73" s="848"/>
      <c r="AME73" s="848"/>
      <c r="AMF73" s="848"/>
      <c r="AMG73" s="848"/>
      <c r="AMH73" s="848"/>
      <c r="AMI73" s="848"/>
      <c r="AMJ73" s="848"/>
      <c r="AMK73" s="848"/>
      <c r="AML73" s="848"/>
      <c r="AMM73" s="848"/>
      <c r="AMN73" s="848"/>
      <c r="AMO73" s="848"/>
      <c r="AMP73" s="848"/>
      <c r="AMQ73" s="848"/>
      <c r="AMR73" s="848"/>
      <c r="AMS73" s="848"/>
      <c r="AMT73" s="848"/>
      <c r="AMU73" s="848"/>
      <c r="AMV73" s="848"/>
      <c r="AMW73" s="848"/>
      <c r="AMX73" s="848"/>
      <c r="AMY73" s="848"/>
      <c r="AMZ73" s="848"/>
      <c r="ANA73" s="848"/>
      <c r="ANB73" s="848"/>
      <c r="ANC73" s="848"/>
      <c r="AND73" s="848"/>
      <c r="ANE73" s="848"/>
      <c r="ANF73" s="848"/>
      <c r="ANG73" s="848"/>
      <c r="ANH73" s="848"/>
      <c r="ANI73" s="848"/>
      <c r="ANJ73" s="848"/>
      <c r="ANK73" s="848"/>
      <c r="ANL73" s="848"/>
      <c r="ANM73" s="848"/>
      <c r="ANN73" s="848"/>
      <c r="ANO73" s="848"/>
      <c r="ANP73" s="848"/>
      <c r="ANQ73" s="848"/>
      <c r="ANR73" s="848"/>
      <c r="ANS73" s="848"/>
      <c r="ANT73" s="848"/>
      <c r="ANU73" s="848"/>
      <c r="ANV73" s="848"/>
      <c r="ANW73" s="848"/>
      <c r="ANX73" s="848"/>
      <c r="ANY73" s="848"/>
      <c r="ANZ73" s="848"/>
      <c r="AOA73" s="848"/>
      <c r="AOB73" s="848"/>
      <c r="AOC73" s="848"/>
      <c r="AOD73" s="848"/>
      <c r="AOE73" s="848"/>
      <c r="AOF73" s="848"/>
      <c r="AOG73" s="848"/>
      <c r="AOH73" s="848"/>
      <c r="AOI73" s="848"/>
      <c r="AOJ73" s="848"/>
      <c r="AOK73" s="848"/>
      <c r="AOL73" s="848"/>
      <c r="AOM73" s="848"/>
      <c r="AON73" s="848"/>
      <c r="AOO73" s="848"/>
      <c r="AOP73" s="848"/>
      <c r="AOQ73" s="848"/>
      <c r="AOR73" s="848"/>
      <c r="AOS73" s="848"/>
      <c r="AOT73" s="848"/>
      <c r="AOU73" s="848"/>
      <c r="AOV73" s="848"/>
      <c r="AOW73" s="848"/>
      <c r="AOX73" s="848"/>
      <c r="AOY73" s="848"/>
      <c r="AOZ73" s="848"/>
      <c r="APA73" s="848"/>
      <c r="APB73" s="848"/>
      <c r="APC73" s="848"/>
      <c r="APD73" s="848"/>
      <c r="APE73" s="848"/>
      <c r="APF73" s="848"/>
      <c r="APG73" s="848"/>
      <c r="APH73" s="848"/>
      <c r="API73" s="848"/>
      <c r="APJ73" s="848"/>
      <c r="APK73" s="848"/>
      <c r="APL73" s="848"/>
      <c r="APM73" s="848"/>
      <c r="APN73" s="848"/>
      <c r="APO73" s="848"/>
      <c r="APP73" s="848"/>
      <c r="APQ73" s="848"/>
      <c r="APR73" s="848"/>
      <c r="APS73" s="848"/>
      <c r="APT73" s="848"/>
      <c r="APU73" s="848"/>
      <c r="APV73" s="848"/>
      <c r="APW73" s="848"/>
      <c r="APX73" s="848"/>
      <c r="APY73" s="848"/>
      <c r="APZ73" s="848"/>
      <c r="AQA73" s="848"/>
      <c r="AQB73" s="848"/>
      <c r="AQC73" s="848"/>
      <c r="AQD73" s="848"/>
      <c r="AQE73" s="848"/>
      <c r="AQF73" s="848"/>
      <c r="AQG73" s="848"/>
      <c r="AQH73" s="848"/>
      <c r="AQI73" s="848"/>
      <c r="AQJ73" s="848"/>
      <c r="AQK73" s="848"/>
      <c r="AQL73" s="848"/>
      <c r="AQM73" s="848"/>
      <c r="AQN73" s="848"/>
      <c r="AQO73" s="848"/>
      <c r="AQP73" s="848"/>
      <c r="AQQ73" s="848"/>
      <c r="AQR73" s="848"/>
      <c r="AQS73" s="848"/>
      <c r="AQT73" s="848"/>
      <c r="AQU73" s="848"/>
      <c r="AQV73" s="848"/>
      <c r="AQW73" s="848"/>
      <c r="AQX73" s="848"/>
      <c r="AQY73" s="848"/>
      <c r="AQZ73" s="848"/>
      <c r="ARA73" s="848"/>
      <c r="ARB73" s="848"/>
      <c r="ARC73" s="848"/>
      <c r="ARD73" s="848"/>
      <c r="ARE73" s="848"/>
      <c r="ARF73" s="848"/>
      <c r="ARG73" s="848"/>
      <c r="ARH73" s="848"/>
      <c r="ARI73" s="848"/>
      <c r="ARJ73" s="848"/>
      <c r="ARK73" s="848"/>
      <c r="ARL73" s="848"/>
      <c r="ARM73" s="848"/>
      <c r="ARN73" s="848"/>
      <c r="ARO73" s="848"/>
      <c r="ARP73" s="848"/>
      <c r="ARQ73" s="848"/>
      <c r="ARR73" s="848"/>
      <c r="ARS73" s="848"/>
      <c r="ART73" s="848"/>
      <c r="ARU73" s="848"/>
      <c r="ARV73" s="848"/>
      <c r="ARW73" s="848"/>
      <c r="ARX73" s="848"/>
      <c r="ARY73" s="848"/>
      <c r="ARZ73" s="848"/>
      <c r="ASA73" s="848"/>
      <c r="ASB73" s="848"/>
      <c r="ASC73" s="848"/>
      <c r="ASD73" s="848"/>
      <c r="ASE73" s="848"/>
      <c r="ASF73" s="848"/>
      <c r="ASG73" s="848"/>
      <c r="ASH73" s="848"/>
      <c r="ASI73" s="848"/>
      <c r="ASJ73" s="848"/>
      <c r="ASK73" s="848"/>
      <c r="ASL73" s="848"/>
      <c r="ASM73" s="848"/>
      <c r="ASN73" s="848"/>
      <c r="ASO73" s="848"/>
      <c r="ASP73" s="848"/>
      <c r="ASQ73" s="848"/>
      <c r="ASR73" s="848"/>
      <c r="ASS73" s="848"/>
      <c r="AST73" s="848"/>
      <c r="ASU73" s="848"/>
      <c r="ASV73" s="848"/>
      <c r="ASW73" s="848"/>
      <c r="ASX73" s="848"/>
      <c r="ASY73" s="848"/>
      <c r="ASZ73" s="848"/>
      <c r="ATA73" s="848"/>
      <c r="ATB73" s="848"/>
      <c r="ATC73" s="848"/>
      <c r="ATD73" s="848"/>
      <c r="ATE73" s="848"/>
      <c r="ATF73" s="848"/>
      <c r="ATG73" s="848"/>
      <c r="ATH73" s="848"/>
      <c r="ATI73" s="848"/>
      <c r="ATJ73" s="848"/>
      <c r="ATK73" s="848"/>
      <c r="ATL73" s="848"/>
      <c r="ATM73" s="848"/>
      <c r="ATN73" s="848"/>
      <c r="ATO73" s="848"/>
      <c r="ATP73" s="848"/>
      <c r="ATQ73" s="848"/>
      <c r="ATR73" s="848"/>
      <c r="ATS73" s="848"/>
      <c r="ATT73" s="848"/>
      <c r="ATU73" s="848"/>
      <c r="ATV73" s="848"/>
      <c r="ATW73" s="848"/>
      <c r="ATX73" s="848"/>
      <c r="ATY73" s="848"/>
      <c r="ATZ73" s="848"/>
      <c r="AUA73" s="848"/>
      <c r="AUB73" s="848"/>
      <c r="AUC73" s="848"/>
      <c r="AUD73" s="848"/>
      <c r="AUE73" s="848"/>
      <c r="AUF73" s="848"/>
      <c r="AUG73" s="848"/>
      <c r="AUH73" s="848"/>
      <c r="AUI73" s="848"/>
      <c r="AUJ73" s="848"/>
      <c r="AUK73" s="848"/>
      <c r="AUL73" s="848"/>
      <c r="AUM73" s="848"/>
      <c r="AUN73" s="848"/>
      <c r="AUO73" s="848"/>
      <c r="AUP73" s="848"/>
      <c r="AUQ73" s="848"/>
      <c r="AUR73" s="848"/>
      <c r="AUS73" s="848"/>
      <c r="AUT73" s="848"/>
      <c r="AUU73" s="848"/>
      <c r="AUV73" s="848"/>
      <c r="AUW73" s="848"/>
      <c r="AUX73" s="848"/>
      <c r="AUY73" s="848"/>
      <c r="AUZ73" s="848"/>
      <c r="AVA73" s="848"/>
      <c r="AVB73" s="848"/>
      <c r="AVC73" s="848"/>
      <c r="AVD73" s="848"/>
      <c r="AVE73" s="848"/>
      <c r="AVF73" s="848"/>
      <c r="AVG73" s="848"/>
      <c r="AVH73" s="848"/>
      <c r="AVI73" s="848"/>
      <c r="AVJ73" s="848"/>
      <c r="AVK73" s="848"/>
      <c r="AVL73" s="848"/>
      <c r="AVM73" s="848"/>
      <c r="AVN73" s="848"/>
      <c r="AVO73" s="848"/>
      <c r="AVP73" s="848"/>
      <c r="AVQ73" s="848"/>
      <c r="AVR73" s="848"/>
      <c r="AVS73" s="848"/>
      <c r="AVT73" s="848"/>
      <c r="AVU73" s="848"/>
      <c r="AVV73" s="848"/>
      <c r="AVW73" s="848"/>
      <c r="AVX73" s="848"/>
      <c r="AVY73" s="848"/>
      <c r="AVZ73" s="848"/>
      <c r="AWA73" s="848"/>
      <c r="AWB73" s="848"/>
      <c r="AWC73" s="848"/>
      <c r="AWD73" s="848"/>
      <c r="AWE73" s="848"/>
      <c r="AWF73" s="848"/>
      <c r="AWG73" s="848"/>
      <c r="AWH73" s="848"/>
      <c r="AWI73" s="848"/>
      <c r="AWJ73" s="848"/>
      <c r="AWK73" s="848"/>
      <c r="AWL73" s="848"/>
      <c r="AWM73" s="848"/>
      <c r="AWN73" s="848"/>
      <c r="AWO73" s="848"/>
      <c r="AWP73" s="848"/>
      <c r="AWQ73" s="848"/>
      <c r="AWR73" s="848"/>
      <c r="AWS73" s="848"/>
      <c r="AWT73" s="848"/>
      <c r="AWU73" s="848"/>
      <c r="AWV73" s="848"/>
      <c r="AWW73" s="848"/>
      <c r="AWX73" s="848"/>
      <c r="AWY73" s="848"/>
      <c r="AWZ73" s="848"/>
      <c r="AXA73" s="848"/>
      <c r="AXB73" s="848"/>
      <c r="AXC73" s="848"/>
      <c r="AXD73" s="848"/>
      <c r="AXE73" s="848"/>
      <c r="AXF73" s="848"/>
      <c r="AXG73" s="848"/>
      <c r="AXH73" s="848"/>
      <c r="AXI73" s="848"/>
      <c r="AXJ73" s="848"/>
      <c r="AXK73" s="848"/>
      <c r="AXL73" s="848"/>
      <c r="AXM73" s="848"/>
      <c r="AXN73" s="848"/>
      <c r="AXO73" s="848"/>
      <c r="AXP73" s="848"/>
      <c r="AXQ73" s="848"/>
      <c r="AXR73" s="848"/>
      <c r="AXS73" s="848"/>
      <c r="AXT73" s="848"/>
      <c r="AXU73" s="848"/>
      <c r="AXV73" s="848"/>
      <c r="AXW73" s="848"/>
      <c r="AXX73" s="848"/>
      <c r="AXY73" s="848"/>
      <c r="AXZ73" s="848"/>
      <c r="AYA73" s="848"/>
      <c r="AYB73" s="848"/>
      <c r="AYC73" s="848"/>
      <c r="AYD73" s="848"/>
      <c r="AYE73" s="848"/>
      <c r="AYF73" s="848"/>
      <c r="AYG73" s="848"/>
      <c r="AYH73" s="848"/>
      <c r="AYI73" s="848"/>
      <c r="AYJ73" s="848"/>
      <c r="AYK73" s="848"/>
      <c r="AYL73" s="848"/>
      <c r="AYM73" s="848"/>
      <c r="AYN73" s="848"/>
      <c r="AYO73" s="848"/>
      <c r="AYP73" s="848"/>
      <c r="AYQ73" s="848"/>
      <c r="AYR73" s="848"/>
      <c r="AYS73" s="848"/>
      <c r="AYT73" s="848"/>
      <c r="AYU73" s="848"/>
      <c r="AYV73" s="848"/>
      <c r="AYW73" s="848"/>
      <c r="AYX73" s="848"/>
      <c r="AYY73" s="848"/>
      <c r="AYZ73" s="848"/>
      <c r="AZA73" s="848"/>
      <c r="AZB73" s="848"/>
      <c r="AZC73" s="848"/>
      <c r="AZD73" s="848"/>
      <c r="AZE73" s="848"/>
      <c r="AZF73" s="848"/>
      <c r="AZG73" s="848"/>
      <c r="AZH73" s="848"/>
      <c r="AZI73" s="848"/>
      <c r="AZJ73" s="848"/>
      <c r="AZK73" s="848"/>
      <c r="AZL73" s="848"/>
      <c r="AZM73" s="848"/>
      <c r="AZN73" s="848"/>
      <c r="AZO73" s="848"/>
      <c r="AZP73" s="848"/>
      <c r="AZQ73" s="848"/>
      <c r="AZR73" s="848"/>
      <c r="AZS73" s="848"/>
      <c r="AZT73" s="848"/>
      <c r="AZU73" s="848"/>
      <c r="AZV73" s="848"/>
      <c r="AZW73" s="848"/>
      <c r="AZX73" s="848"/>
      <c r="AZY73" s="848"/>
      <c r="AZZ73" s="848"/>
      <c r="BAA73" s="848"/>
      <c r="BAB73" s="848"/>
      <c r="BAC73" s="848"/>
      <c r="BAD73" s="848"/>
      <c r="BAE73" s="848"/>
      <c r="BAF73" s="848"/>
      <c r="BAG73" s="848"/>
      <c r="BAH73" s="848"/>
      <c r="BAI73" s="848"/>
      <c r="BAJ73" s="848"/>
      <c r="BAK73" s="848"/>
      <c r="BAL73" s="848"/>
      <c r="BAM73" s="848"/>
      <c r="BAN73" s="848"/>
      <c r="BAO73" s="848"/>
      <c r="BAP73" s="848"/>
      <c r="BAQ73" s="848"/>
      <c r="BAR73" s="848"/>
      <c r="BAS73" s="848"/>
      <c r="BAT73" s="848"/>
      <c r="BAU73" s="848"/>
      <c r="BAV73" s="848"/>
      <c r="BAW73" s="848"/>
      <c r="BAX73" s="848"/>
      <c r="BAY73" s="848"/>
      <c r="BAZ73" s="848"/>
      <c r="BBA73" s="848"/>
      <c r="BBB73" s="848"/>
      <c r="BBC73" s="848"/>
      <c r="BBD73" s="848"/>
      <c r="BBE73" s="848"/>
      <c r="BBF73" s="848"/>
      <c r="BBG73" s="848"/>
      <c r="BBH73" s="848"/>
      <c r="BBI73" s="848"/>
      <c r="BBJ73" s="848"/>
      <c r="BBK73" s="848"/>
      <c r="BBL73" s="848"/>
      <c r="BBM73" s="848"/>
      <c r="BBN73" s="848"/>
      <c r="BBO73" s="848"/>
      <c r="BBP73" s="848"/>
      <c r="BBQ73" s="848"/>
      <c r="BBR73" s="848"/>
      <c r="BBS73" s="848"/>
      <c r="BBT73" s="848"/>
      <c r="BBU73" s="848"/>
      <c r="BBV73" s="848"/>
      <c r="BBW73" s="848"/>
      <c r="BBX73" s="848"/>
      <c r="BBY73" s="848"/>
      <c r="BBZ73" s="848"/>
      <c r="BCA73" s="848"/>
      <c r="BCB73" s="848"/>
      <c r="BCC73" s="848"/>
      <c r="BCD73" s="848"/>
      <c r="BCE73" s="848"/>
      <c r="BCF73" s="848"/>
      <c r="BCG73" s="848"/>
      <c r="BCH73" s="848"/>
      <c r="BCI73" s="848"/>
      <c r="BCJ73" s="848"/>
      <c r="BCK73" s="848"/>
      <c r="BCL73" s="848"/>
      <c r="BCM73" s="848"/>
      <c r="BCN73" s="848"/>
      <c r="BCO73" s="848"/>
      <c r="BCP73" s="848"/>
      <c r="BCQ73" s="848"/>
      <c r="BCR73" s="848"/>
      <c r="BCS73" s="848"/>
      <c r="BCT73" s="848"/>
      <c r="BCU73" s="848"/>
      <c r="BCV73" s="848"/>
      <c r="BCW73" s="848"/>
      <c r="BCX73" s="848"/>
      <c r="BCY73" s="848"/>
      <c r="BCZ73" s="848"/>
      <c r="BDA73" s="848"/>
      <c r="BDB73" s="848"/>
      <c r="BDC73" s="848"/>
      <c r="BDD73" s="848"/>
      <c r="BDE73" s="848"/>
      <c r="BDF73" s="848"/>
      <c r="BDG73" s="848"/>
      <c r="BDH73" s="848"/>
      <c r="BDI73" s="848"/>
      <c r="BDJ73" s="848"/>
      <c r="BDK73" s="848"/>
      <c r="BDL73" s="848"/>
      <c r="BDM73" s="848"/>
      <c r="BDN73" s="848"/>
      <c r="BDO73" s="848"/>
      <c r="BDP73" s="848"/>
      <c r="BDQ73" s="848"/>
      <c r="BDR73" s="848"/>
      <c r="BDS73" s="848"/>
      <c r="BDT73" s="848"/>
      <c r="BDU73" s="848"/>
      <c r="BDV73" s="848"/>
      <c r="BDW73" s="848"/>
      <c r="BDX73" s="848"/>
      <c r="BDY73" s="848"/>
      <c r="BDZ73" s="848"/>
      <c r="BEA73" s="848"/>
      <c r="BEB73" s="848"/>
      <c r="BEC73" s="848"/>
      <c r="BED73" s="848"/>
      <c r="BEE73" s="848"/>
      <c r="BEF73" s="848"/>
      <c r="BEG73" s="848"/>
      <c r="BEH73" s="848"/>
      <c r="BEI73" s="848"/>
      <c r="BEJ73" s="848"/>
      <c r="BEK73" s="848"/>
      <c r="BEL73" s="848"/>
      <c r="BEM73" s="848"/>
      <c r="BEN73" s="848"/>
      <c r="BEO73" s="848"/>
      <c r="BEP73" s="848"/>
      <c r="BEQ73" s="848"/>
      <c r="BER73" s="848"/>
      <c r="BES73" s="848"/>
      <c r="BET73" s="848"/>
      <c r="BEU73" s="848"/>
      <c r="BEV73" s="848"/>
      <c r="BEW73" s="848"/>
      <c r="BEX73" s="848"/>
      <c r="BEY73" s="848"/>
      <c r="BEZ73" s="848"/>
      <c r="BFA73" s="848"/>
      <c r="BFB73" s="848"/>
      <c r="BFC73" s="848"/>
      <c r="BFD73" s="848"/>
      <c r="BFE73" s="848"/>
      <c r="BFF73" s="848"/>
      <c r="BFG73" s="848"/>
      <c r="BFH73" s="848"/>
      <c r="BFI73" s="848"/>
      <c r="BFJ73" s="848"/>
      <c r="BFK73" s="848"/>
      <c r="BFL73" s="848"/>
      <c r="BFM73" s="848"/>
      <c r="BFN73" s="848"/>
      <c r="BFO73" s="848"/>
      <c r="BFP73" s="848"/>
      <c r="BFQ73" s="848"/>
      <c r="BFR73" s="848"/>
      <c r="BFS73" s="848"/>
      <c r="BFT73" s="848"/>
      <c r="BFU73" s="848"/>
      <c r="BFV73" s="848"/>
      <c r="BFW73" s="848"/>
      <c r="BFX73" s="848"/>
      <c r="BFY73" s="848"/>
      <c r="BFZ73" s="848"/>
      <c r="BGA73" s="848"/>
      <c r="BGB73" s="848"/>
      <c r="BGC73" s="848"/>
      <c r="BGD73" s="848"/>
      <c r="BGE73" s="848"/>
      <c r="BGF73" s="848"/>
      <c r="BGG73" s="848"/>
      <c r="BGH73" s="848"/>
      <c r="BGI73" s="848"/>
      <c r="BGJ73" s="848"/>
      <c r="BGK73" s="848"/>
      <c r="BGL73" s="848"/>
      <c r="BGM73" s="848"/>
      <c r="BGN73" s="848"/>
      <c r="BGO73" s="848"/>
      <c r="BGP73" s="848"/>
      <c r="BGQ73" s="848"/>
      <c r="BGR73" s="848"/>
      <c r="BGS73" s="848"/>
      <c r="BGT73" s="848"/>
      <c r="BGU73" s="848"/>
      <c r="BGV73" s="848"/>
      <c r="BGW73" s="848"/>
      <c r="BGX73" s="848"/>
      <c r="BGY73" s="848"/>
      <c r="BGZ73" s="848"/>
      <c r="BHA73" s="848"/>
      <c r="BHB73" s="848"/>
      <c r="BHC73" s="848"/>
      <c r="BHD73" s="848"/>
      <c r="BHE73" s="848"/>
      <c r="BHF73" s="848"/>
      <c r="BHG73" s="848"/>
      <c r="BHH73" s="848"/>
      <c r="BHI73" s="848"/>
      <c r="BHJ73" s="848"/>
      <c r="BHK73" s="848"/>
      <c r="BHL73" s="848"/>
      <c r="BHM73" s="848"/>
      <c r="BHN73" s="848"/>
      <c r="BHO73" s="848"/>
      <c r="BHP73" s="848"/>
      <c r="BHQ73" s="848"/>
      <c r="BHR73" s="848"/>
      <c r="BHS73" s="848"/>
      <c r="BHT73" s="848"/>
      <c r="BHU73" s="848"/>
      <c r="BHV73" s="848"/>
      <c r="BHW73" s="848"/>
      <c r="BHX73" s="848"/>
      <c r="BHY73" s="848"/>
      <c r="BHZ73" s="848"/>
      <c r="BIA73" s="848"/>
      <c r="BIB73" s="848"/>
      <c r="BIC73" s="848"/>
      <c r="BID73" s="848"/>
      <c r="BIE73" s="848"/>
      <c r="BIF73" s="848"/>
      <c r="BIG73" s="848"/>
      <c r="BIH73" s="848"/>
      <c r="BII73" s="848"/>
      <c r="BIJ73" s="848"/>
      <c r="BIK73" s="848"/>
      <c r="BIL73" s="848"/>
      <c r="BIM73" s="848"/>
      <c r="BIN73" s="848"/>
      <c r="BIO73" s="848"/>
      <c r="BIP73" s="848"/>
      <c r="BIQ73" s="848"/>
      <c r="BIR73" s="848"/>
      <c r="BIS73" s="848"/>
      <c r="BIT73" s="848"/>
      <c r="BIU73" s="848"/>
      <c r="BIV73" s="848"/>
      <c r="BIW73" s="848"/>
      <c r="BIX73" s="848"/>
      <c r="BIY73" s="848"/>
      <c r="BIZ73" s="848"/>
      <c r="BJA73" s="848"/>
      <c r="BJB73" s="848"/>
      <c r="BJC73" s="848"/>
      <c r="BJD73" s="848"/>
      <c r="BJE73" s="848"/>
      <c r="BJF73" s="848"/>
      <c r="BJG73" s="848"/>
      <c r="BJH73" s="848"/>
      <c r="BJI73" s="848"/>
      <c r="BJJ73" s="848"/>
      <c r="BJK73" s="848"/>
      <c r="BJL73" s="848"/>
      <c r="BJM73" s="848"/>
      <c r="BJN73" s="848"/>
      <c r="BJO73" s="848"/>
      <c r="BJP73" s="848"/>
      <c r="BJQ73" s="848"/>
      <c r="BJR73" s="848"/>
      <c r="BJS73" s="848"/>
      <c r="BJT73" s="848"/>
      <c r="BJU73" s="848"/>
      <c r="BJV73" s="848"/>
      <c r="BJW73" s="848"/>
      <c r="BJX73" s="848"/>
      <c r="BJY73" s="848"/>
      <c r="BJZ73" s="848"/>
      <c r="BKA73" s="848"/>
      <c r="BKB73" s="848"/>
      <c r="BKC73" s="848"/>
      <c r="BKD73" s="848"/>
      <c r="BKE73" s="848"/>
      <c r="BKF73" s="848"/>
      <c r="BKG73" s="848"/>
      <c r="BKH73" s="848"/>
      <c r="BKI73" s="848"/>
      <c r="BKJ73" s="848"/>
      <c r="BKK73" s="848"/>
      <c r="BKL73" s="848"/>
      <c r="BKM73" s="848"/>
      <c r="BKN73" s="848"/>
      <c r="BKO73" s="848"/>
      <c r="BKP73" s="848"/>
      <c r="BKQ73" s="848"/>
      <c r="BKR73" s="848"/>
      <c r="BKS73" s="848"/>
      <c r="BKT73" s="848"/>
      <c r="BKU73" s="848"/>
      <c r="BKV73" s="848"/>
      <c r="BKW73" s="848"/>
      <c r="BKX73" s="848"/>
      <c r="BKY73" s="848"/>
      <c r="BKZ73" s="848"/>
      <c r="BLA73" s="848"/>
      <c r="BLB73" s="848"/>
      <c r="BLC73" s="848"/>
      <c r="BLD73" s="848"/>
      <c r="BLE73" s="848"/>
      <c r="BLF73" s="848"/>
      <c r="BLG73" s="848"/>
      <c r="BLH73" s="848"/>
      <c r="BLI73" s="848"/>
      <c r="BLJ73" s="848"/>
      <c r="BLK73" s="848"/>
      <c r="BLL73" s="848"/>
      <c r="BLM73" s="848"/>
      <c r="BLN73" s="848"/>
      <c r="BLO73" s="848"/>
      <c r="BLP73" s="848"/>
      <c r="BLQ73" s="848"/>
      <c r="BLR73" s="848"/>
      <c r="BLS73" s="848"/>
      <c r="BLT73" s="848"/>
      <c r="BLU73" s="848"/>
      <c r="BLV73" s="848"/>
      <c r="BLW73" s="848"/>
      <c r="BLX73" s="848"/>
      <c r="BLY73" s="848"/>
      <c r="BLZ73" s="848"/>
      <c r="BMA73" s="848"/>
      <c r="BMB73" s="848"/>
      <c r="BMC73" s="848"/>
      <c r="BMD73" s="848"/>
      <c r="BME73" s="848"/>
      <c r="BMF73" s="848"/>
      <c r="BMG73" s="848"/>
      <c r="BMH73" s="848"/>
      <c r="BMI73" s="848"/>
      <c r="BMJ73" s="848"/>
      <c r="BMK73" s="848"/>
      <c r="BML73" s="848"/>
      <c r="BMM73" s="848"/>
      <c r="BMN73" s="848"/>
      <c r="BMO73" s="848"/>
      <c r="BMP73" s="848"/>
      <c r="BMQ73" s="848"/>
      <c r="BMR73" s="848"/>
      <c r="BMS73" s="848"/>
      <c r="BMT73" s="848"/>
      <c r="BMU73" s="848"/>
      <c r="BMV73" s="848"/>
      <c r="BMW73" s="848"/>
      <c r="BMX73" s="848"/>
      <c r="BMY73" s="848"/>
      <c r="BMZ73" s="848"/>
      <c r="BNA73" s="848"/>
      <c r="BNB73" s="848"/>
      <c r="BNC73" s="848"/>
      <c r="BND73" s="848"/>
      <c r="BNE73" s="848"/>
      <c r="BNF73" s="848"/>
      <c r="BNG73" s="848"/>
      <c r="BNH73" s="848"/>
      <c r="BNI73" s="848"/>
      <c r="BNJ73" s="848"/>
      <c r="BNK73" s="848"/>
      <c r="BNL73" s="848"/>
      <c r="BNM73" s="848"/>
      <c r="BNN73" s="848"/>
      <c r="BNO73" s="848"/>
      <c r="BNP73" s="848"/>
      <c r="BNQ73" s="848"/>
      <c r="BNR73" s="848"/>
      <c r="BNS73" s="848"/>
      <c r="BNT73" s="848"/>
      <c r="BNU73" s="848"/>
      <c r="BNV73" s="848"/>
      <c r="BNW73" s="848"/>
      <c r="BNX73" s="848"/>
      <c r="BNY73" s="848"/>
      <c r="BNZ73" s="848"/>
      <c r="BOA73" s="848"/>
      <c r="BOB73" s="848"/>
      <c r="BOC73" s="848"/>
      <c r="BOD73" s="848"/>
      <c r="BOE73" s="848"/>
      <c r="BOF73" s="848"/>
      <c r="BOG73" s="848"/>
      <c r="BOH73" s="848"/>
      <c r="BOI73" s="848"/>
      <c r="BOJ73" s="848"/>
      <c r="BOK73" s="848"/>
      <c r="BOL73" s="848"/>
      <c r="BOM73" s="848"/>
      <c r="BON73" s="848"/>
      <c r="BOO73" s="848"/>
      <c r="BOP73" s="848"/>
      <c r="BOQ73" s="848"/>
      <c r="BOR73" s="848"/>
      <c r="BOS73" s="848"/>
      <c r="BOT73" s="848"/>
      <c r="BOU73" s="848"/>
      <c r="BOV73" s="848"/>
      <c r="BOW73" s="848"/>
      <c r="BOX73" s="848"/>
      <c r="BOY73" s="848"/>
      <c r="BOZ73" s="848"/>
      <c r="BPA73" s="848"/>
      <c r="BPB73" s="848"/>
      <c r="BPC73" s="848"/>
      <c r="BPD73" s="848"/>
      <c r="BPE73" s="848"/>
      <c r="BPF73" s="848"/>
      <c r="BPG73" s="848"/>
      <c r="BPH73" s="848"/>
      <c r="BPI73" s="848"/>
      <c r="BPJ73" s="848"/>
      <c r="BPK73" s="848"/>
      <c r="BPL73" s="848"/>
      <c r="BPM73" s="848"/>
      <c r="BPN73" s="848"/>
      <c r="BPO73" s="848"/>
      <c r="BPP73" s="848"/>
      <c r="BPQ73" s="848"/>
      <c r="BPR73" s="848"/>
      <c r="BPS73" s="848"/>
      <c r="BPT73" s="848"/>
      <c r="BPU73" s="848"/>
      <c r="BPV73" s="848"/>
      <c r="BPW73" s="848"/>
      <c r="BPX73" s="848"/>
      <c r="BPY73" s="848"/>
      <c r="BPZ73" s="848"/>
      <c r="BQA73" s="848"/>
      <c r="BQB73" s="848"/>
      <c r="BQC73" s="848"/>
      <c r="BQD73" s="848"/>
      <c r="BQE73" s="848"/>
      <c r="BQF73" s="848"/>
      <c r="BQG73" s="848"/>
      <c r="BQH73" s="848"/>
      <c r="BQI73" s="848"/>
      <c r="BQJ73" s="848"/>
      <c r="BQK73" s="848"/>
      <c r="BQL73" s="848"/>
      <c r="BQM73" s="848"/>
      <c r="BQN73" s="848"/>
      <c r="BQO73" s="848"/>
      <c r="BQP73" s="848"/>
      <c r="BQQ73" s="848"/>
      <c r="BQR73" s="848"/>
      <c r="BQS73" s="848"/>
      <c r="BQT73" s="848"/>
      <c r="BQU73" s="848"/>
      <c r="BQV73" s="848"/>
      <c r="BQW73" s="848"/>
      <c r="BQX73" s="848"/>
      <c r="BQY73" s="848"/>
      <c r="BQZ73" s="848"/>
      <c r="BRA73" s="848"/>
      <c r="BRB73" s="848"/>
      <c r="BRC73" s="848"/>
      <c r="BRD73" s="848"/>
      <c r="BRE73" s="848"/>
      <c r="BRF73" s="848"/>
      <c r="BRG73" s="848"/>
      <c r="BRH73" s="848"/>
      <c r="BRI73" s="848"/>
      <c r="BRJ73" s="848"/>
      <c r="BRK73" s="848"/>
      <c r="BRL73" s="848"/>
      <c r="BRM73" s="848"/>
      <c r="BRN73" s="848"/>
      <c r="BRO73" s="848"/>
      <c r="BRP73" s="848"/>
      <c r="BRQ73" s="848"/>
      <c r="BRR73" s="848"/>
      <c r="BRS73" s="848"/>
      <c r="BRT73" s="848"/>
      <c r="BRU73" s="848"/>
      <c r="BRV73" s="848"/>
      <c r="BRW73" s="848"/>
      <c r="BRX73" s="848"/>
      <c r="BRY73" s="848"/>
      <c r="BRZ73" s="848"/>
      <c r="BSA73" s="848"/>
      <c r="BSB73" s="848"/>
      <c r="BSC73" s="848"/>
      <c r="BSD73" s="848"/>
      <c r="BSE73" s="848"/>
      <c r="BSF73" s="848"/>
      <c r="BSG73" s="848"/>
      <c r="BSH73" s="848"/>
      <c r="BSI73" s="848"/>
      <c r="BSJ73" s="848"/>
      <c r="BSK73" s="848"/>
      <c r="BSL73" s="848"/>
      <c r="BSM73" s="848"/>
      <c r="BSN73" s="848"/>
      <c r="BSO73" s="848"/>
      <c r="BSP73" s="848"/>
      <c r="BSQ73" s="848"/>
      <c r="BSR73" s="848"/>
      <c r="BSS73" s="848"/>
      <c r="BST73" s="848"/>
      <c r="BSU73" s="848"/>
      <c r="BSV73" s="848"/>
      <c r="BSW73" s="848"/>
      <c r="BSX73" s="848"/>
      <c r="BSY73" s="848"/>
      <c r="BSZ73" s="848"/>
      <c r="BTA73" s="848"/>
      <c r="BTB73" s="848"/>
      <c r="BTC73" s="848"/>
      <c r="BTD73" s="848"/>
      <c r="BTE73" s="848"/>
      <c r="BTF73" s="848"/>
      <c r="BTG73" s="848"/>
      <c r="BTH73" s="848"/>
      <c r="BTI73" s="848"/>
      <c r="BTJ73" s="848"/>
      <c r="BTK73" s="848"/>
      <c r="BTL73" s="848"/>
      <c r="BTM73" s="848"/>
      <c r="BTN73" s="848"/>
      <c r="BTO73" s="848"/>
      <c r="BTP73" s="848"/>
      <c r="BTQ73" s="848"/>
      <c r="BTR73" s="848"/>
      <c r="BTS73" s="848"/>
      <c r="BTT73" s="848"/>
      <c r="BTU73" s="848"/>
      <c r="BTV73" s="848"/>
      <c r="BTW73" s="848"/>
      <c r="BTX73" s="848"/>
      <c r="BTY73" s="848"/>
      <c r="BTZ73" s="848"/>
      <c r="BUA73" s="848"/>
      <c r="BUB73" s="848"/>
      <c r="BUC73" s="848"/>
      <c r="BUD73" s="848"/>
      <c r="BUE73" s="848"/>
      <c r="BUF73" s="848"/>
      <c r="BUG73" s="848"/>
      <c r="BUH73" s="848"/>
      <c r="BUI73" s="848"/>
      <c r="BUJ73" s="848"/>
      <c r="BUK73" s="848"/>
      <c r="BUL73" s="848"/>
      <c r="BUM73" s="848"/>
      <c r="BUN73" s="848"/>
      <c r="BUO73" s="848"/>
      <c r="BUP73" s="848"/>
      <c r="BUQ73" s="848"/>
      <c r="BUR73" s="848"/>
      <c r="BUS73" s="848"/>
      <c r="BUT73" s="848"/>
      <c r="BUU73" s="848"/>
      <c r="BUV73" s="848"/>
      <c r="BUW73" s="848"/>
      <c r="BUX73" s="848"/>
      <c r="BUY73" s="848"/>
      <c r="BUZ73" s="848"/>
      <c r="BVA73" s="848"/>
      <c r="BVB73" s="848"/>
      <c r="BVC73" s="848"/>
      <c r="BVD73" s="848"/>
      <c r="BVE73" s="848"/>
      <c r="BVF73" s="848"/>
      <c r="BVG73" s="848"/>
      <c r="BVH73" s="848"/>
      <c r="BVI73" s="848"/>
      <c r="BVJ73" s="848"/>
      <c r="BVK73" s="848"/>
      <c r="BVL73" s="848"/>
      <c r="BVM73" s="848"/>
      <c r="BVN73" s="848"/>
      <c r="BVO73" s="848"/>
      <c r="BVP73" s="848"/>
      <c r="BVQ73" s="848"/>
      <c r="BVR73" s="848"/>
      <c r="BVS73" s="848"/>
      <c r="BVT73" s="848"/>
      <c r="BVU73" s="848"/>
      <c r="BVV73" s="848"/>
      <c r="BVW73" s="848"/>
      <c r="BVX73" s="848"/>
      <c r="BVY73" s="848"/>
      <c r="BVZ73" s="848"/>
      <c r="BWA73" s="848"/>
      <c r="BWB73" s="848"/>
      <c r="BWC73" s="848"/>
      <c r="BWD73" s="848"/>
      <c r="BWE73" s="848"/>
      <c r="BWF73" s="848"/>
      <c r="BWG73" s="848"/>
      <c r="BWH73" s="848"/>
      <c r="BWI73" s="848"/>
      <c r="BWJ73" s="848"/>
      <c r="BWK73" s="848"/>
      <c r="BWL73" s="848"/>
      <c r="BWM73" s="848"/>
      <c r="BWN73" s="848"/>
      <c r="BWO73" s="848"/>
      <c r="BWP73" s="848"/>
      <c r="BWQ73" s="848"/>
      <c r="BWR73" s="848"/>
      <c r="BWS73" s="848"/>
      <c r="BWT73" s="848"/>
      <c r="BWU73" s="848"/>
      <c r="BWV73" s="848"/>
      <c r="BWW73" s="848"/>
      <c r="BWX73" s="848"/>
      <c r="BWY73" s="848"/>
      <c r="BWZ73" s="848"/>
      <c r="BXA73" s="848"/>
      <c r="BXB73" s="848"/>
      <c r="BXC73" s="848"/>
      <c r="BXD73" s="848"/>
      <c r="BXE73" s="848"/>
      <c r="BXF73" s="848"/>
      <c r="BXG73" s="848"/>
      <c r="BXH73" s="848"/>
      <c r="BXI73" s="848"/>
      <c r="BXJ73" s="848"/>
      <c r="BXK73" s="848"/>
      <c r="BXL73" s="848"/>
      <c r="BXM73" s="848"/>
      <c r="BXN73" s="848"/>
      <c r="BXO73" s="848"/>
      <c r="BXP73" s="848"/>
      <c r="BXQ73" s="848"/>
      <c r="BXR73" s="848"/>
      <c r="BXS73" s="848"/>
      <c r="BXT73" s="848"/>
      <c r="BXU73" s="848"/>
      <c r="BXV73" s="848"/>
      <c r="BXW73" s="848"/>
      <c r="BXX73" s="848"/>
      <c r="BXY73" s="848"/>
      <c r="BXZ73" s="848"/>
      <c r="BYA73" s="848"/>
      <c r="BYB73" s="848"/>
      <c r="BYC73" s="848"/>
      <c r="BYD73" s="848"/>
      <c r="BYE73" s="848"/>
      <c r="BYF73" s="848"/>
      <c r="BYG73" s="848"/>
      <c r="BYH73" s="848"/>
      <c r="BYI73" s="848"/>
      <c r="BYJ73" s="848"/>
      <c r="BYK73" s="848"/>
      <c r="BYL73" s="848"/>
      <c r="BYM73" s="848"/>
      <c r="BYN73" s="848"/>
      <c r="BYO73" s="848"/>
      <c r="BYP73" s="848"/>
      <c r="BYQ73" s="848"/>
      <c r="BYR73" s="848"/>
      <c r="BYS73" s="848"/>
      <c r="BYT73" s="848"/>
      <c r="BYU73" s="848"/>
      <c r="BYV73" s="848"/>
      <c r="BYW73" s="848"/>
      <c r="BYX73" s="848"/>
      <c r="BYY73" s="848"/>
      <c r="BYZ73" s="848"/>
      <c r="BZA73" s="848"/>
      <c r="BZB73" s="848"/>
      <c r="BZC73" s="848"/>
      <c r="BZD73" s="848"/>
      <c r="BZE73" s="848"/>
      <c r="BZF73" s="848"/>
      <c r="BZG73" s="848"/>
      <c r="BZH73" s="848"/>
      <c r="BZI73" s="848"/>
      <c r="BZJ73" s="848"/>
      <c r="BZK73" s="848"/>
      <c r="BZL73" s="848"/>
      <c r="BZM73" s="848"/>
      <c r="BZN73" s="848"/>
      <c r="BZO73" s="848"/>
      <c r="BZP73" s="848"/>
      <c r="BZQ73" s="848"/>
      <c r="BZR73" s="848"/>
      <c r="BZS73" s="848"/>
      <c r="BZT73" s="848"/>
      <c r="BZU73" s="848"/>
      <c r="BZV73" s="848"/>
      <c r="BZW73" s="848"/>
      <c r="BZX73" s="848"/>
      <c r="BZY73" s="848"/>
      <c r="BZZ73" s="848"/>
      <c r="CAA73" s="848"/>
      <c r="CAB73" s="848"/>
      <c r="CAC73" s="848"/>
      <c r="CAD73" s="848"/>
      <c r="CAE73" s="848"/>
      <c r="CAF73" s="848"/>
      <c r="CAG73" s="848"/>
      <c r="CAH73" s="848"/>
      <c r="CAI73" s="848"/>
      <c r="CAJ73" s="848"/>
      <c r="CAK73" s="848"/>
      <c r="CAL73" s="848"/>
      <c r="CAM73" s="848"/>
      <c r="CAN73" s="848"/>
      <c r="CAO73" s="848"/>
      <c r="CAP73" s="848"/>
      <c r="CAQ73" s="848"/>
      <c r="CAR73" s="848"/>
      <c r="CAS73" s="848"/>
      <c r="CAT73" s="848"/>
      <c r="CAU73" s="848"/>
      <c r="CAV73" s="848"/>
      <c r="CAW73" s="848"/>
      <c r="CAX73" s="848"/>
      <c r="CAY73" s="848"/>
      <c r="CAZ73" s="848"/>
      <c r="CBA73" s="848"/>
      <c r="CBB73" s="848"/>
      <c r="CBC73" s="848"/>
      <c r="CBD73" s="848"/>
      <c r="CBE73" s="848"/>
      <c r="CBF73" s="848"/>
      <c r="CBG73" s="848"/>
      <c r="CBH73" s="848"/>
      <c r="CBI73" s="848"/>
      <c r="CBJ73" s="848"/>
      <c r="CBK73" s="848"/>
      <c r="CBL73" s="848"/>
      <c r="CBM73" s="848"/>
      <c r="CBN73" s="848"/>
      <c r="CBO73" s="848"/>
      <c r="CBP73" s="848"/>
      <c r="CBQ73" s="848"/>
      <c r="CBR73" s="848"/>
      <c r="CBS73" s="848"/>
      <c r="CBT73" s="848"/>
      <c r="CBU73" s="848"/>
      <c r="CBV73" s="848"/>
      <c r="CBW73" s="848"/>
      <c r="CBX73" s="848"/>
      <c r="CBY73" s="848"/>
      <c r="CBZ73" s="848"/>
      <c r="CCA73" s="848"/>
      <c r="CCB73" s="848"/>
      <c r="CCC73" s="848"/>
      <c r="CCD73" s="848"/>
      <c r="CCE73" s="848"/>
      <c r="CCF73" s="848"/>
      <c r="CCG73" s="848"/>
      <c r="CCH73" s="848"/>
      <c r="CCI73" s="848"/>
      <c r="CCJ73" s="848"/>
      <c r="CCK73" s="848"/>
      <c r="CCL73" s="848"/>
      <c r="CCM73" s="848"/>
      <c r="CCN73" s="848"/>
      <c r="CCO73" s="848"/>
      <c r="CCP73" s="848"/>
      <c r="CCQ73" s="848"/>
      <c r="CCR73" s="848"/>
      <c r="CCS73" s="848"/>
      <c r="CCT73" s="848"/>
      <c r="CCU73" s="848"/>
      <c r="CCV73" s="848"/>
      <c r="CCW73" s="848"/>
      <c r="CCX73" s="848"/>
      <c r="CCY73" s="848"/>
      <c r="CCZ73" s="848"/>
      <c r="CDA73" s="848"/>
      <c r="CDB73" s="848"/>
      <c r="CDC73" s="848"/>
      <c r="CDD73" s="848"/>
      <c r="CDE73" s="848"/>
      <c r="CDF73" s="848"/>
      <c r="CDG73" s="848"/>
      <c r="CDH73" s="848"/>
      <c r="CDI73" s="848"/>
      <c r="CDJ73" s="848"/>
      <c r="CDK73" s="848"/>
      <c r="CDL73" s="848"/>
      <c r="CDM73" s="848"/>
      <c r="CDN73" s="848"/>
      <c r="CDO73" s="848"/>
      <c r="CDP73" s="848"/>
      <c r="CDQ73" s="848"/>
      <c r="CDR73" s="848"/>
      <c r="CDS73" s="848"/>
      <c r="CDT73" s="848"/>
      <c r="CDU73" s="848"/>
      <c r="CDV73" s="848"/>
      <c r="CDW73" s="848"/>
      <c r="CDX73" s="848"/>
      <c r="CDY73" s="848"/>
      <c r="CDZ73" s="848"/>
      <c r="CEA73" s="848"/>
      <c r="CEB73" s="848"/>
      <c r="CEC73" s="848"/>
      <c r="CED73" s="848"/>
      <c r="CEE73" s="848"/>
      <c r="CEF73" s="848"/>
      <c r="CEG73" s="848"/>
      <c r="CEH73" s="848"/>
      <c r="CEI73" s="848"/>
      <c r="CEJ73" s="848"/>
      <c r="CEK73" s="848"/>
      <c r="CEL73" s="848"/>
      <c r="CEM73" s="848"/>
      <c r="CEN73" s="848"/>
      <c r="CEO73" s="848"/>
      <c r="CEP73" s="848"/>
      <c r="CEQ73" s="848"/>
      <c r="CER73" s="848"/>
      <c r="CES73" s="848"/>
      <c r="CET73" s="848"/>
      <c r="CEU73" s="848"/>
      <c r="CEV73" s="848"/>
      <c r="CEW73" s="848"/>
      <c r="CEX73" s="848"/>
      <c r="CEY73" s="848"/>
      <c r="CEZ73" s="848"/>
      <c r="CFA73" s="848"/>
      <c r="CFB73" s="848"/>
      <c r="CFC73" s="848"/>
      <c r="CFD73" s="848"/>
      <c r="CFE73" s="848"/>
      <c r="CFF73" s="848"/>
      <c r="CFG73" s="848"/>
      <c r="CFH73" s="848"/>
      <c r="CFI73" s="848"/>
      <c r="CFJ73" s="848"/>
      <c r="CFK73" s="848"/>
      <c r="CFL73" s="848"/>
      <c r="CFM73" s="848"/>
      <c r="CFN73" s="848"/>
      <c r="CFO73" s="848"/>
      <c r="CFP73" s="848"/>
      <c r="CFQ73" s="848"/>
      <c r="CFR73" s="848"/>
      <c r="CFS73" s="848"/>
      <c r="CFT73" s="848"/>
      <c r="CFU73" s="848"/>
      <c r="CFV73" s="848"/>
      <c r="CFW73" s="848"/>
      <c r="CFX73" s="848"/>
      <c r="CFY73" s="848"/>
      <c r="CFZ73" s="848"/>
      <c r="CGA73" s="848"/>
      <c r="CGB73" s="848"/>
      <c r="CGC73" s="848"/>
      <c r="CGD73" s="848"/>
      <c r="CGE73" s="848"/>
      <c r="CGF73" s="848"/>
      <c r="CGG73" s="848"/>
      <c r="CGH73" s="848"/>
      <c r="CGI73" s="848"/>
      <c r="CGJ73" s="848"/>
      <c r="CGK73" s="848"/>
      <c r="CGL73" s="848"/>
      <c r="CGM73" s="848"/>
      <c r="CGN73" s="848"/>
      <c r="CGO73" s="848"/>
      <c r="CGP73" s="848"/>
      <c r="CGQ73" s="848"/>
      <c r="CGR73" s="848"/>
      <c r="CGS73" s="848"/>
      <c r="CGT73" s="848"/>
      <c r="CGU73" s="848"/>
      <c r="CGV73" s="848"/>
      <c r="CGW73" s="848"/>
      <c r="CGX73" s="848"/>
      <c r="CGY73" s="848"/>
      <c r="CGZ73" s="848"/>
      <c r="CHA73" s="848"/>
      <c r="CHB73" s="848"/>
      <c r="CHC73" s="848"/>
      <c r="CHD73" s="848"/>
      <c r="CHE73" s="848"/>
      <c r="CHF73" s="848"/>
      <c r="CHG73" s="848"/>
      <c r="CHH73" s="848"/>
      <c r="CHI73" s="848"/>
      <c r="CHJ73" s="848"/>
      <c r="CHK73" s="848"/>
      <c r="CHL73" s="848"/>
      <c r="CHM73" s="848"/>
      <c r="CHN73" s="848"/>
      <c r="CHO73" s="848"/>
      <c r="CHP73" s="848"/>
      <c r="CHQ73" s="848"/>
      <c r="CHR73" s="848"/>
      <c r="CHS73" s="848"/>
      <c r="CHT73" s="848"/>
      <c r="CHU73" s="848"/>
      <c r="CHV73" s="848"/>
      <c r="CHW73" s="848"/>
      <c r="CHX73" s="848"/>
      <c r="CHY73" s="848"/>
      <c r="CHZ73" s="848"/>
      <c r="CIA73" s="848"/>
      <c r="CIB73" s="848"/>
      <c r="CIC73" s="848"/>
      <c r="CID73" s="848"/>
      <c r="CIE73" s="848"/>
      <c r="CIF73" s="848"/>
      <c r="CIG73" s="848"/>
      <c r="CIH73" s="848"/>
      <c r="CII73" s="848"/>
      <c r="CIJ73" s="848"/>
      <c r="CIK73" s="848"/>
      <c r="CIL73" s="848"/>
      <c r="CIM73" s="848"/>
      <c r="CIN73" s="848"/>
      <c r="CIO73" s="848"/>
      <c r="CIP73" s="848"/>
      <c r="CIQ73" s="848"/>
      <c r="CIR73" s="848"/>
      <c r="CIS73" s="848"/>
      <c r="CIT73" s="848"/>
      <c r="CIU73" s="848"/>
      <c r="CIV73" s="848"/>
      <c r="CIW73" s="848"/>
      <c r="CIX73" s="848"/>
      <c r="CIY73" s="848"/>
      <c r="CIZ73" s="848"/>
      <c r="CJA73" s="848"/>
      <c r="CJB73" s="848"/>
      <c r="CJC73" s="848"/>
      <c r="CJD73" s="848"/>
      <c r="CJE73" s="848"/>
      <c r="CJF73" s="848"/>
      <c r="CJG73" s="848"/>
      <c r="CJH73" s="848"/>
      <c r="CJI73" s="848"/>
      <c r="CJJ73" s="848"/>
      <c r="CJK73" s="848"/>
      <c r="CJL73" s="848"/>
      <c r="CJM73" s="848"/>
      <c r="CJN73" s="848"/>
      <c r="CJO73" s="848"/>
      <c r="CJP73" s="848"/>
      <c r="CJQ73" s="848"/>
      <c r="CJR73" s="848"/>
      <c r="CJS73" s="848"/>
      <c r="CJT73" s="848"/>
      <c r="CJU73" s="848"/>
      <c r="CJV73" s="848"/>
      <c r="CJW73" s="848"/>
      <c r="CJX73" s="848"/>
      <c r="CJY73" s="848"/>
      <c r="CJZ73" s="848"/>
      <c r="CKA73" s="848"/>
      <c r="CKB73" s="848"/>
      <c r="CKC73" s="848"/>
      <c r="CKD73" s="848"/>
      <c r="CKE73" s="848"/>
      <c r="CKF73" s="848"/>
      <c r="CKG73" s="848"/>
      <c r="CKH73" s="848"/>
      <c r="CKI73" s="848"/>
      <c r="CKJ73" s="848"/>
      <c r="CKK73" s="848"/>
      <c r="CKL73" s="848"/>
      <c r="CKM73" s="848"/>
      <c r="CKN73" s="848"/>
      <c r="CKO73" s="848"/>
      <c r="CKP73" s="848"/>
      <c r="CKQ73" s="848"/>
      <c r="CKR73" s="848"/>
      <c r="CKS73" s="848"/>
      <c r="CKT73" s="848"/>
      <c r="CKU73" s="848"/>
      <c r="CKV73" s="848"/>
      <c r="CKW73" s="848"/>
      <c r="CKX73" s="848"/>
      <c r="CKY73" s="848"/>
      <c r="CKZ73" s="848"/>
      <c r="CLA73" s="848"/>
      <c r="CLB73" s="848"/>
      <c r="CLC73" s="848"/>
      <c r="CLD73" s="848"/>
      <c r="CLE73" s="848"/>
      <c r="CLF73" s="848"/>
      <c r="CLG73" s="848"/>
      <c r="CLH73" s="848"/>
      <c r="CLI73" s="848"/>
      <c r="CLJ73" s="848"/>
      <c r="CLK73" s="848"/>
      <c r="CLL73" s="848"/>
      <c r="CLM73" s="848"/>
      <c r="CLN73" s="848"/>
      <c r="CLO73" s="848"/>
      <c r="CLP73" s="848"/>
      <c r="CLQ73" s="848"/>
      <c r="CLR73" s="848"/>
      <c r="CLS73" s="848"/>
      <c r="CLT73" s="848"/>
      <c r="CLU73" s="848"/>
      <c r="CLV73" s="848"/>
      <c r="CLW73" s="848"/>
      <c r="CLX73" s="848"/>
      <c r="CLY73" s="848"/>
      <c r="CLZ73" s="848"/>
      <c r="CMA73" s="848"/>
      <c r="CMB73" s="848"/>
      <c r="CMC73" s="848"/>
      <c r="CMD73" s="848"/>
      <c r="CME73" s="848"/>
      <c r="CMF73" s="848"/>
      <c r="CMG73" s="848"/>
      <c r="CMH73" s="848"/>
      <c r="CMI73" s="848"/>
      <c r="CMJ73" s="848"/>
      <c r="CMK73" s="848"/>
      <c r="CML73" s="848"/>
      <c r="CMM73" s="848"/>
      <c r="CMN73" s="848"/>
      <c r="CMO73" s="848"/>
      <c r="CMP73" s="848"/>
      <c r="CMQ73" s="848"/>
      <c r="CMR73" s="848"/>
      <c r="CMS73" s="848"/>
      <c r="CMT73" s="848"/>
      <c r="CMU73" s="848"/>
      <c r="CMV73" s="848"/>
      <c r="CMW73" s="848"/>
      <c r="CMX73" s="848"/>
      <c r="CMY73" s="848"/>
      <c r="CMZ73" s="848"/>
      <c r="CNA73" s="848"/>
      <c r="CNB73" s="848"/>
      <c r="CNC73" s="848"/>
      <c r="CND73" s="848"/>
      <c r="CNE73" s="848"/>
      <c r="CNF73" s="848"/>
      <c r="CNG73" s="848"/>
      <c r="CNH73" s="848"/>
      <c r="CNI73" s="848"/>
      <c r="CNJ73" s="848"/>
      <c r="CNK73" s="848"/>
      <c r="CNL73" s="848"/>
      <c r="CNM73" s="848"/>
      <c r="CNN73" s="848"/>
      <c r="CNO73" s="848"/>
      <c r="CNP73" s="848"/>
      <c r="CNQ73" s="848"/>
      <c r="CNR73" s="848"/>
      <c r="CNS73" s="848"/>
      <c r="CNT73" s="848"/>
      <c r="CNU73" s="848"/>
      <c r="CNV73" s="848"/>
      <c r="CNW73" s="848"/>
      <c r="CNX73" s="848"/>
      <c r="CNY73" s="848"/>
      <c r="CNZ73" s="848"/>
      <c r="COA73" s="848"/>
      <c r="COB73" s="848"/>
      <c r="COC73" s="848"/>
      <c r="COD73" s="848"/>
      <c r="COE73" s="848"/>
      <c r="COF73" s="848"/>
      <c r="COG73" s="848"/>
      <c r="COH73" s="848"/>
      <c r="COI73" s="848"/>
      <c r="COJ73" s="848"/>
      <c r="COK73" s="848"/>
      <c r="COL73" s="848"/>
      <c r="COM73" s="848"/>
      <c r="CON73" s="848"/>
      <c r="COO73" s="848"/>
      <c r="COP73" s="848"/>
      <c r="COQ73" s="848"/>
      <c r="COR73" s="848"/>
      <c r="COS73" s="848"/>
      <c r="COT73" s="848"/>
      <c r="COU73" s="848"/>
      <c r="COV73" s="848"/>
      <c r="COW73" s="848"/>
      <c r="COX73" s="848"/>
      <c r="COY73" s="848"/>
      <c r="COZ73" s="848"/>
      <c r="CPA73" s="848"/>
      <c r="CPB73" s="848"/>
      <c r="CPC73" s="848"/>
      <c r="CPD73" s="848"/>
      <c r="CPE73" s="848"/>
      <c r="CPF73" s="848"/>
      <c r="CPG73" s="848"/>
      <c r="CPH73" s="848"/>
      <c r="CPI73" s="848"/>
      <c r="CPJ73" s="848"/>
      <c r="CPK73" s="848"/>
      <c r="CPL73" s="848"/>
      <c r="CPM73" s="848"/>
      <c r="CPN73" s="848"/>
      <c r="CPO73" s="848"/>
      <c r="CPP73" s="848"/>
      <c r="CPQ73" s="848"/>
      <c r="CPR73" s="848"/>
      <c r="CPS73" s="848"/>
      <c r="CPT73" s="848"/>
      <c r="CPU73" s="848"/>
      <c r="CPV73" s="848"/>
      <c r="CPW73" s="848"/>
      <c r="CPX73" s="848"/>
      <c r="CPY73" s="848"/>
      <c r="CPZ73" s="848"/>
      <c r="CQA73" s="848"/>
      <c r="CQB73" s="848"/>
      <c r="CQC73" s="848"/>
      <c r="CQD73" s="848"/>
      <c r="CQE73" s="848"/>
      <c r="CQF73" s="848"/>
      <c r="CQG73" s="848"/>
      <c r="CQH73" s="848"/>
      <c r="CQI73" s="848"/>
      <c r="CQJ73" s="848"/>
      <c r="CQK73" s="848"/>
      <c r="CQL73" s="848"/>
      <c r="CQM73" s="848"/>
      <c r="CQN73" s="848"/>
      <c r="CQO73" s="848"/>
      <c r="CQP73" s="848"/>
      <c r="CQQ73" s="848"/>
      <c r="CQR73" s="848"/>
      <c r="CQS73" s="848"/>
      <c r="CQT73" s="848"/>
      <c r="CQU73" s="848"/>
      <c r="CQV73" s="848"/>
      <c r="CQW73" s="848"/>
      <c r="CQX73" s="848"/>
      <c r="CQY73" s="848"/>
      <c r="CQZ73" s="848"/>
      <c r="CRA73" s="848"/>
      <c r="CRB73" s="848"/>
      <c r="CRC73" s="848"/>
      <c r="CRD73" s="848"/>
      <c r="CRE73" s="848"/>
      <c r="CRF73" s="848"/>
      <c r="CRG73" s="848"/>
      <c r="CRH73" s="848"/>
      <c r="CRI73" s="848"/>
      <c r="CRJ73" s="848"/>
      <c r="CRK73" s="848"/>
      <c r="CRL73" s="848"/>
      <c r="CRM73" s="848"/>
      <c r="CRN73" s="848"/>
      <c r="CRO73" s="848"/>
      <c r="CRP73" s="848"/>
      <c r="CRQ73" s="848"/>
      <c r="CRR73" s="848"/>
      <c r="CRS73" s="848"/>
      <c r="CRT73" s="848"/>
      <c r="CRU73" s="848"/>
      <c r="CRV73" s="848"/>
      <c r="CRW73" s="848"/>
      <c r="CRX73" s="848"/>
      <c r="CRY73" s="848"/>
      <c r="CRZ73" s="848"/>
      <c r="CSA73" s="848"/>
      <c r="CSB73" s="848"/>
      <c r="CSC73" s="848"/>
      <c r="CSD73" s="848"/>
      <c r="CSE73" s="848"/>
      <c r="CSF73" s="848"/>
      <c r="CSG73" s="848"/>
      <c r="CSH73" s="848"/>
      <c r="CSI73" s="848"/>
      <c r="CSJ73" s="848"/>
      <c r="CSK73" s="848"/>
      <c r="CSL73" s="848"/>
      <c r="CSM73" s="848"/>
      <c r="CSN73" s="848"/>
      <c r="CSO73" s="848"/>
      <c r="CSP73" s="848"/>
      <c r="CSQ73" s="848"/>
      <c r="CSR73" s="848"/>
      <c r="CSS73" s="848"/>
      <c r="CST73" s="848"/>
      <c r="CSU73" s="848"/>
      <c r="CSV73" s="848"/>
      <c r="CSW73" s="848"/>
      <c r="CSX73" s="848"/>
      <c r="CSY73" s="848"/>
      <c r="CSZ73" s="848"/>
      <c r="CTA73" s="848"/>
      <c r="CTB73" s="848"/>
      <c r="CTC73" s="848"/>
      <c r="CTD73" s="848"/>
      <c r="CTE73" s="848"/>
      <c r="CTF73" s="848"/>
      <c r="CTG73" s="848"/>
      <c r="CTH73" s="848"/>
      <c r="CTI73" s="848"/>
      <c r="CTJ73" s="848"/>
      <c r="CTK73" s="848"/>
      <c r="CTL73" s="848"/>
      <c r="CTM73" s="848"/>
      <c r="CTN73" s="848"/>
      <c r="CTO73" s="848"/>
      <c r="CTP73" s="848"/>
      <c r="CTQ73" s="848"/>
      <c r="CTR73" s="848"/>
      <c r="CTS73" s="848"/>
      <c r="CTT73" s="848"/>
      <c r="CTU73" s="848"/>
      <c r="CTV73" s="848"/>
      <c r="CTW73" s="848"/>
      <c r="CTX73" s="848"/>
      <c r="CTY73" s="848"/>
      <c r="CTZ73" s="848"/>
      <c r="CUA73" s="848"/>
      <c r="CUB73" s="848"/>
      <c r="CUC73" s="848"/>
      <c r="CUD73" s="848"/>
      <c r="CUE73" s="848"/>
      <c r="CUF73" s="848"/>
      <c r="CUG73" s="848"/>
      <c r="CUH73" s="848"/>
      <c r="CUI73" s="848"/>
      <c r="CUJ73" s="848"/>
      <c r="CUK73" s="848"/>
      <c r="CUL73" s="848"/>
      <c r="CUM73" s="848"/>
      <c r="CUN73" s="848"/>
      <c r="CUO73" s="848"/>
      <c r="CUP73" s="848"/>
      <c r="CUQ73" s="848"/>
      <c r="CUR73" s="848"/>
      <c r="CUS73" s="848"/>
      <c r="CUT73" s="848"/>
      <c r="CUU73" s="848"/>
      <c r="CUV73" s="848"/>
      <c r="CUW73" s="848"/>
      <c r="CUX73" s="848"/>
      <c r="CUY73" s="848"/>
      <c r="CUZ73" s="848"/>
      <c r="CVA73" s="848"/>
      <c r="CVB73" s="848"/>
      <c r="CVC73" s="848"/>
      <c r="CVD73" s="848"/>
      <c r="CVE73" s="848"/>
      <c r="CVF73" s="848"/>
      <c r="CVG73" s="848"/>
      <c r="CVH73" s="848"/>
      <c r="CVI73" s="848"/>
      <c r="CVJ73" s="848"/>
      <c r="CVK73" s="848"/>
      <c r="CVL73" s="848"/>
      <c r="CVM73" s="848"/>
      <c r="CVN73" s="848"/>
      <c r="CVO73" s="848"/>
      <c r="CVP73" s="848"/>
      <c r="CVQ73" s="848"/>
      <c r="CVR73" s="848"/>
      <c r="CVS73" s="848"/>
      <c r="CVT73" s="848"/>
      <c r="CVU73" s="848"/>
      <c r="CVV73" s="848"/>
      <c r="CVW73" s="848"/>
      <c r="CVX73" s="848"/>
      <c r="CVY73" s="848"/>
      <c r="CVZ73" s="848"/>
      <c r="CWA73" s="848"/>
      <c r="CWB73" s="848"/>
      <c r="CWC73" s="848"/>
      <c r="CWD73" s="848"/>
      <c r="CWE73" s="848"/>
      <c r="CWF73" s="848"/>
      <c r="CWG73" s="848"/>
      <c r="CWH73" s="848"/>
      <c r="CWI73" s="848"/>
      <c r="CWJ73" s="848"/>
      <c r="CWK73" s="848"/>
      <c r="CWL73" s="848"/>
      <c r="CWM73" s="848"/>
      <c r="CWN73" s="848"/>
      <c r="CWO73" s="848"/>
      <c r="CWP73" s="848"/>
      <c r="CWQ73" s="848"/>
      <c r="CWR73" s="848"/>
      <c r="CWS73" s="848"/>
      <c r="CWT73" s="848"/>
      <c r="CWU73" s="848"/>
      <c r="CWV73" s="848"/>
      <c r="CWW73" s="848"/>
      <c r="CWX73" s="848"/>
      <c r="CWY73" s="848"/>
      <c r="CWZ73" s="848"/>
      <c r="CXA73" s="848"/>
      <c r="CXB73" s="848"/>
      <c r="CXC73" s="848"/>
      <c r="CXD73" s="848"/>
      <c r="CXE73" s="848"/>
      <c r="CXF73" s="848"/>
      <c r="CXG73" s="848"/>
      <c r="CXH73" s="848"/>
      <c r="CXI73" s="848"/>
      <c r="CXJ73" s="848"/>
      <c r="CXK73" s="848"/>
      <c r="CXL73" s="848"/>
      <c r="CXM73" s="848"/>
      <c r="CXN73" s="848"/>
      <c r="CXO73" s="848"/>
      <c r="CXP73" s="848"/>
      <c r="CXQ73" s="848"/>
      <c r="CXR73" s="848"/>
      <c r="CXS73" s="848"/>
      <c r="CXT73" s="848"/>
      <c r="CXU73" s="848"/>
      <c r="CXV73" s="848"/>
      <c r="CXW73" s="848"/>
      <c r="CXX73" s="848"/>
      <c r="CXY73" s="848"/>
      <c r="CXZ73" s="848"/>
      <c r="CYA73" s="848"/>
      <c r="CYB73" s="848"/>
      <c r="CYC73" s="848"/>
      <c r="CYD73" s="848"/>
      <c r="CYE73" s="848"/>
      <c r="CYF73" s="848"/>
      <c r="CYG73" s="848"/>
      <c r="CYH73" s="848"/>
      <c r="CYI73" s="848"/>
      <c r="CYJ73" s="848"/>
      <c r="CYK73" s="848"/>
      <c r="CYL73" s="848"/>
      <c r="CYM73" s="848"/>
      <c r="CYN73" s="848"/>
      <c r="CYO73" s="848"/>
      <c r="CYP73" s="848"/>
      <c r="CYQ73" s="848"/>
      <c r="CYR73" s="848"/>
      <c r="CYS73" s="848"/>
      <c r="CYT73" s="848"/>
      <c r="CYU73" s="848"/>
      <c r="CYV73" s="848"/>
      <c r="CYW73" s="848"/>
      <c r="CYX73" s="848"/>
      <c r="CYY73" s="848"/>
      <c r="CYZ73" s="848"/>
      <c r="CZA73" s="848"/>
      <c r="CZB73" s="848"/>
      <c r="CZC73" s="848"/>
      <c r="CZD73" s="848"/>
      <c r="CZE73" s="848"/>
      <c r="CZF73" s="848"/>
      <c r="CZG73" s="848"/>
      <c r="CZH73" s="848"/>
      <c r="CZI73" s="848"/>
      <c r="CZJ73" s="848"/>
      <c r="CZK73" s="848"/>
      <c r="CZL73" s="848"/>
      <c r="CZM73" s="848"/>
      <c r="CZN73" s="848"/>
      <c r="CZO73" s="848"/>
      <c r="CZP73" s="848"/>
      <c r="CZQ73" s="848"/>
      <c r="CZR73" s="848"/>
      <c r="CZS73" s="848"/>
      <c r="CZT73" s="848"/>
      <c r="CZU73" s="848"/>
      <c r="CZV73" s="848"/>
      <c r="CZW73" s="848"/>
      <c r="CZX73" s="848"/>
      <c r="CZY73" s="848"/>
      <c r="CZZ73" s="848"/>
      <c r="DAA73" s="848"/>
      <c r="DAB73" s="848"/>
      <c r="DAC73" s="848"/>
      <c r="DAD73" s="848"/>
      <c r="DAE73" s="848"/>
      <c r="DAF73" s="848"/>
      <c r="DAG73" s="848"/>
      <c r="DAH73" s="848"/>
      <c r="DAI73" s="848"/>
      <c r="DAJ73" s="848"/>
      <c r="DAK73" s="848"/>
      <c r="DAL73" s="848"/>
      <c r="DAM73" s="848"/>
      <c r="DAN73" s="848"/>
      <c r="DAO73" s="848"/>
      <c r="DAP73" s="848"/>
      <c r="DAQ73" s="848"/>
      <c r="DAR73" s="848"/>
      <c r="DAS73" s="848"/>
      <c r="DAT73" s="848"/>
      <c r="DAU73" s="848"/>
      <c r="DAV73" s="848"/>
      <c r="DAW73" s="848"/>
      <c r="DAX73" s="848"/>
      <c r="DAY73" s="848"/>
      <c r="DAZ73" s="848"/>
      <c r="DBA73" s="848"/>
      <c r="DBB73" s="848"/>
      <c r="DBC73" s="848"/>
      <c r="DBD73" s="848"/>
      <c r="DBE73" s="848"/>
      <c r="DBF73" s="848"/>
      <c r="DBG73" s="848"/>
      <c r="DBH73" s="848"/>
      <c r="DBI73" s="848"/>
      <c r="DBJ73" s="848"/>
      <c r="DBK73" s="848"/>
      <c r="DBL73" s="848"/>
      <c r="DBM73" s="848"/>
      <c r="DBN73" s="848"/>
      <c r="DBO73" s="848"/>
      <c r="DBP73" s="848"/>
      <c r="DBQ73" s="848"/>
      <c r="DBR73" s="848"/>
      <c r="DBS73" s="848"/>
      <c r="DBT73" s="848"/>
      <c r="DBU73" s="848"/>
      <c r="DBV73" s="848"/>
      <c r="DBW73" s="848"/>
      <c r="DBX73" s="848"/>
      <c r="DBY73" s="848"/>
      <c r="DBZ73" s="848"/>
      <c r="DCA73" s="848"/>
      <c r="DCB73" s="848"/>
      <c r="DCC73" s="848"/>
      <c r="DCD73" s="848"/>
      <c r="DCE73" s="848"/>
      <c r="DCF73" s="848"/>
      <c r="DCG73" s="848"/>
      <c r="DCH73" s="848"/>
      <c r="DCI73" s="848"/>
      <c r="DCJ73" s="848"/>
      <c r="DCK73" s="848"/>
      <c r="DCL73" s="848"/>
      <c r="DCM73" s="848"/>
      <c r="DCN73" s="848"/>
      <c r="DCO73" s="848"/>
      <c r="DCP73" s="848"/>
      <c r="DCQ73" s="848"/>
      <c r="DCR73" s="848"/>
      <c r="DCS73" s="848"/>
      <c r="DCT73" s="848"/>
      <c r="DCU73" s="848"/>
      <c r="DCV73" s="848"/>
      <c r="DCW73" s="848"/>
      <c r="DCX73" s="848"/>
      <c r="DCY73" s="848"/>
      <c r="DCZ73" s="848"/>
      <c r="DDA73" s="848"/>
      <c r="DDB73" s="848"/>
      <c r="DDC73" s="848"/>
      <c r="DDD73" s="848"/>
      <c r="DDE73" s="848"/>
      <c r="DDF73" s="848"/>
      <c r="DDG73" s="848"/>
      <c r="DDH73" s="848"/>
      <c r="DDI73" s="848"/>
      <c r="DDJ73" s="848"/>
      <c r="DDK73" s="848"/>
      <c r="DDL73" s="848"/>
      <c r="DDM73" s="848"/>
      <c r="DDN73" s="848"/>
      <c r="DDO73" s="848"/>
      <c r="DDP73" s="848"/>
      <c r="DDQ73" s="848"/>
      <c r="DDR73" s="848"/>
      <c r="DDS73" s="848"/>
      <c r="DDT73" s="848"/>
      <c r="DDU73" s="848"/>
      <c r="DDV73" s="848"/>
      <c r="DDW73" s="848"/>
      <c r="DDX73" s="848"/>
      <c r="DDY73" s="848"/>
      <c r="DDZ73" s="848"/>
      <c r="DEA73" s="848"/>
      <c r="DEB73" s="848"/>
      <c r="DEC73" s="848"/>
      <c r="DED73" s="848"/>
      <c r="DEE73" s="848"/>
      <c r="DEF73" s="848"/>
      <c r="DEG73" s="848"/>
      <c r="DEH73" s="848"/>
      <c r="DEI73" s="848"/>
      <c r="DEJ73" s="848"/>
      <c r="DEK73" s="848"/>
      <c r="DEL73" s="848"/>
      <c r="DEM73" s="848"/>
      <c r="DEN73" s="848"/>
      <c r="DEO73" s="848"/>
      <c r="DEP73" s="848"/>
      <c r="DEQ73" s="848"/>
      <c r="DER73" s="848"/>
      <c r="DES73" s="848"/>
      <c r="DET73" s="848"/>
      <c r="DEU73" s="848"/>
      <c r="DEV73" s="848"/>
      <c r="DEW73" s="848"/>
      <c r="DEX73" s="848"/>
      <c r="DEY73" s="848"/>
      <c r="DEZ73" s="848"/>
      <c r="DFA73" s="848"/>
      <c r="DFB73" s="848"/>
      <c r="DFC73" s="848"/>
      <c r="DFD73" s="848"/>
      <c r="DFE73" s="848"/>
      <c r="DFF73" s="848"/>
      <c r="DFG73" s="848"/>
      <c r="DFH73" s="848"/>
      <c r="DFI73" s="848"/>
      <c r="DFJ73" s="848"/>
      <c r="DFK73" s="848"/>
      <c r="DFL73" s="848"/>
      <c r="DFM73" s="848"/>
      <c r="DFN73" s="848"/>
      <c r="DFO73" s="848"/>
      <c r="DFP73" s="848"/>
      <c r="DFQ73" s="848"/>
      <c r="DFR73" s="848"/>
      <c r="DFS73" s="848"/>
      <c r="DFT73" s="848"/>
      <c r="DFU73" s="848"/>
      <c r="DFV73" s="848"/>
      <c r="DFW73" s="848"/>
      <c r="DFX73" s="848"/>
      <c r="DFY73" s="848"/>
      <c r="DFZ73" s="848"/>
      <c r="DGA73" s="848"/>
      <c r="DGB73" s="848"/>
      <c r="DGC73" s="848"/>
      <c r="DGD73" s="848"/>
      <c r="DGE73" s="848"/>
      <c r="DGF73" s="848"/>
      <c r="DGG73" s="848"/>
      <c r="DGH73" s="848"/>
      <c r="DGI73" s="848"/>
      <c r="DGJ73" s="848"/>
      <c r="DGK73" s="848"/>
      <c r="DGL73" s="848"/>
      <c r="DGM73" s="848"/>
      <c r="DGN73" s="848"/>
      <c r="DGO73" s="848"/>
      <c r="DGP73" s="848"/>
      <c r="DGQ73" s="848"/>
      <c r="DGR73" s="848"/>
      <c r="DGS73" s="848"/>
      <c r="DGT73" s="848"/>
      <c r="DGU73" s="848"/>
      <c r="DGV73" s="848"/>
      <c r="DGW73" s="848"/>
      <c r="DGX73" s="848"/>
      <c r="DGY73" s="848"/>
      <c r="DGZ73" s="848"/>
      <c r="DHA73" s="848"/>
      <c r="DHB73" s="848"/>
      <c r="DHC73" s="848"/>
      <c r="DHD73" s="848"/>
      <c r="DHE73" s="848"/>
      <c r="DHF73" s="848"/>
      <c r="DHG73" s="848"/>
      <c r="DHH73" s="848"/>
      <c r="DHI73" s="848"/>
      <c r="DHJ73" s="848"/>
      <c r="DHK73" s="848"/>
      <c r="DHL73" s="848"/>
      <c r="DHM73" s="848"/>
      <c r="DHN73" s="848"/>
      <c r="DHO73" s="848"/>
      <c r="DHP73" s="848"/>
      <c r="DHQ73" s="848"/>
      <c r="DHR73" s="848"/>
      <c r="DHS73" s="848"/>
      <c r="DHT73" s="848"/>
      <c r="DHU73" s="848"/>
      <c r="DHV73" s="848"/>
      <c r="DHW73" s="848"/>
      <c r="DHX73" s="848"/>
      <c r="DHY73" s="848"/>
      <c r="DHZ73" s="848"/>
      <c r="DIA73" s="848"/>
      <c r="DIB73" s="848"/>
      <c r="DIC73" s="848"/>
      <c r="DID73" s="848"/>
      <c r="DIE73" s="848"/>
      <c r="DIF73" s="848"/>
      <c r="DIG73" s="848"/>
      <c r="DIH73" s="848"/>
      <c r="DII73" s="848"/>
      <c r="DIJ73" s="848"/>
      <c r="DIK73" s="848"/>
      <c r="DIL73" s="848"/>
      <c r="DIM73" s="848"/>
      <c r="DIN73" s="848"/>
      <c r="DIO73" s="848"/>
      <c r="DIP73" s="848"/>
      <c r="DIQ73" s="848"/>
      <c r="DIR73" s="848"/>
      <c r="DIS73" s="848"/>
      <c r="DIT73" s="848"/>
      <c r="DIU73" s="848"/>
      <c r="DIV73" s="848"/>
      <c r="DIW73" s="848"/>
      <c r="DIX73" s="848"/>
      <c r="DIY73" s="848"/>
      <c r="DIZ73" s="848"/>
      <c r="DJA73" s="848"/>
      <c r="DJB73" s="848"/>
      <c r="DJC73" s="848"/>
      <c r="DJD73" s="848"/>
      <c r="DJE73" s="848"/>
      <c r="DJF73" s="848"/>
      <c r="DJG73" s="848"/>
      <c r="DJH73" s="848"/>
      <c r="DJI73" s="848"/>
      <c r="DJJ73" s="848"/>
      <c r="DJK73" s="848"/>
      <c r="DJL73" s="848"/>
      <c r="DJM73" s="848"/>
      <c r="DJN73" s="848"/>
      <c r="DJO73" s="848"/>
      <c r="DJP73" s="848"/>
      <c r="DJQ73" s="848"/>
      <c r="DJR73" s="848"/>
      <c r="DJS73" s="848"/>
      <c r="DJT73" s="848"/>
      <c r="DJU73" s="848"/>
      <c r="DJV73" s="848"/>
      <c r="DJW73" s="848"/>
      <c r="DJX73" s="848"/>
      <c r="DJY73" s="848"/>
      <c r="DJZ73" s="848"/>
      <c r="DKA73" s="848"/>
      <c r="DKB73" s="848"/>
      <c r="DKC73" s="848"/>
      <c r="DKD73" s="848"/>
      <c r="DKE73" s="848"/>
      <c r="DKF73" s="848"/>
      <c r="DKG73" s="848"/>
      <c r="DKH73" s="848"/>
      <c r="DKI73" s="848"/>
      <c r="DKJ73" s="848"/>
      <c r="DKK73" s="848"/>
      <c r="DKL73" s="848"/>
      <c r="DKM73" s="848"/>
      <c r="DKN73" s="848"/>
      <c r="DKO73" s="848"/>
      <c r="DKP73" s="848"/>
      <c r="DKQ73" s="848"/>
      <c r="DKR73" s="848"/>
      <c r="DKS73" s="848"/>
      <c r="DKT73" s="848"/>
      <c r="DKU73" s="848"/>
      <c r="DKV73" s="848"/>
      <c r="DKW73" s="848"/>
      <c r="DKX73" s="848"/>
      <c r="DKY73" s="848"/>
      <c r="DKZ73" s="848"/>
      <c r="DLA73" s="848"/>
      <c r="DLB73" s="848"/>
      <c r="DLC73" s="848"/>
      <c r="DLD73" s="848"/>
      <c r="DLE73" s="848"/>
      <c r="DLF73" s="848"/>
      <c r="DLG73" s="848"/>
      <c r="DLH73" s="848"/>
      <c r="DLI73" s="848"/>
      <c r="DLJ73" s="848"/>
      <c r="DLK73" s="848"/>
      <c r="DLL73" s="848"/>
      <c r="DLM73" s="848"/>
      <c r="DLN73" s="848"/>
      <c r="DLO73" s="848"/>
      <c r="DLP73" s="848"/>
      <c r="DLQ73" s="848"/>
      <c r="DLR73" s="848"/>
      <c r="DLS73" s="848"/>
      <c r="DLT73" s="848"/>
      <c r="DLU73" s="848"/>
      <c r="DLV73" s="848"/>
      <c r="DLW73" s="848"/>
      <c r="DLX73" s="848"/>
      <c r="DLY73" s="848"/>
      <c r="DLZ73" s="848"/>
      <c r="DMA73" s="848"/>
      <c r="DMB73" s="848"/>
      <c r="DMC73" s="848"/>
      <c r="DMD73" s="848"/>
      <c r="DME73" s="848"/>
      <c r="DMF73" s="848"/>
      <c r="DMG73" s="848"/>
      <c r="DMH73" s="848"/>
      <c r="DMI73" s="848"/>
      <c r="DMJ73" s="848"/>
      <c r="DMK73" s="848"/>
      <c r="DML73" s="848"/>
      <c r="DMM73" s="848"/>
      <c r="DMN73" s="848"/>
      <c r="DMO73" s="848"/>
      <c r="DMP73" s="848"/>
      <c r="DMQ73" s="848"/>
      <c r="DMR73" s="848"/>
      <c r="DMS73" s="848"/>
      <c r="DMT73" s="848"/>
      <c r="DMU73" s="848"/>
      <c r="DMV73" s="848"/>
      <c r="DMW73" s="848"/>
      <c r="DMX73" s="848"/>
      <c r="DMY73" s="848"/>
      <c r="DMZ73" s="848"/>
      <c r="DNA73" s="848"/>
      <c r="DNB73" s="848"/>
      <c r="DNC73" s="848"/>
      <c r="DND73" s="848"/>
      <c r="DNE73" s="848"/>
      <c r="DNF73" s="848"/>
      <c r="DNG73" s="848"/>
      <c r="DNH73" s="848"/>
      <c r="DNI73" s="848"/>
      <c r="DNJ73" s="848"/>
      <c r="DNK73" s="848"/>
      <c r="DNL73" s="848"/>
      <c r="DNM73" s="848"/>
      <c r="DNN73" s="848"/>
      <c r="DNO73" s="848"/>
      <c r="DNP73" s="848"/>
      <c r="DNQ73" s="848"/>
      <c r="DNR73" s="848"/>
      <c r="DNS73" s="848"/>
      <c r="DNT73" s="848"/>
      <c r="DNU73" s="848"/>
      <c r="DNV73" s="848"/>
      <c r="DNW73" s="848"/>
      <c r="DNX73" s="848"/>
      <c r="DNY73" s="848"/>
      <c r="DNZ73" s="848"/>
      <c r="DOA73" s="848"/>
      <c r="DOB73" s="848"/>
      <c r="DOC73" s="848"/>
      <c r="DOD73" s="848"/>
      <c r="DOE73" s="848"/>
      <c r="DOF73" s="848"/>
      <c r="DOG73" s="848"/>
      <c r="DOH73" s="848"/>
      <c r="DOI73" s="848"/>
      <c r="DOJ73" s="848"/>
      <c r="DOK73" s="848"/>
      <c r="DOL73" s="848"/>
      <c r="DOM73" s="848"/>
      <c r="DON73" s="848"/>
      <c r="DOO73" s="848"/>
      <c r="DOP73" s="848"/>
      <c r="DOQ73" s="848"/>
      <c r="DOR73" s="848"/>
      <c r="DOS73" s="848"/>
      <c r="DOT73" s="848"/>
      <c r="DOU73" s="848"/>
      <c r="DOV73" s="848"/>
      <c r="DOW73" s="848"/>
      <c r="DOX73" s="848"/>
      <c r="DOY73" s="848"/>
      <c r="DOZ73" s="848"/>
      <c r="DPA73" s="848"/>
      <c r="DPB73" s="848"/>
      <c r="DPC73" s="848"/>
      <c r="DPD73" s="848"/>
      <c r="DPE73" s="848"/>
      <c r="DPF73" s="848"/>
      <c r="DPG73" s="848"/>
      <c r="DPH73" s="848"/>
      <c r="DPI73" s="848"/>
      <c r="DPJ73" s="848"/>
      <c r="DPK73" s="848"/>
      <c r="DPL73" s="848"/>
      <c r="DPM73" s="848"/>
      <c r="DPN73" s="848"/>
      <c r="DPO73" s="848"/>
      <c r="DPP73" s="848"/>
      <c r="DPQ73" s="848"/>
      <c r="DPR73" s="848"/>
      <c r="DPS73" s="848"/>
      <c r="DPT73" s="848"/>
      <c r="DPU73" s="848"/>
      <c r="DPV73" s="848"/>
      <c r="DPW73" s="848"/>
      <c r="DPX73" s="848"/>
      <c r="DPY73" s="848"/>
      <c r="DPZ73" s="848"/>
      <c r="DQA73" s="848"/>
      <c r="DQB73" s="848"/>
      <c r="DQC73" s="848"/>
      <c r="DQD73" s="848"/>
      <c r="DQE73" s="848"/>
      <c r="DQF73" s="848"/>
      <c r="DQG73" s="848"/>
      <c r="DQH73" s="848"/>
      <c r="DQI73" s="848"/>
      <c r="DQJ73" s="848"/>
      <c r="DQK73" s="848"/>
      <c r="DQL73" s="848"/>
      <c r="DQM73" s="848"/>
      <c r="DQN73" s="848"/>
      <c r="DQO73" s="848"/>
      <c r="DQP73" s="848"/>
      <c r="DQQ73" s="848"/>
      <c r="DQR73" s="848"/>
      <c r="DQS73" s="848"/>
      <c r="DQT73" s="848"/>
      <c r="DQU73" s="848"/>
      <c r="DQV73" s="848"/>
      <c r="DQW73" s="848"/>
      <c r="DQX73" s="848"/>
      <c r="DQY73" s="848"/>
      <c r="DQZ73" s="848"/>
      <c r="DRA73" s="848"/>
      <c r="DRB73" s="848"/>
      <c r="DRC73" s="848"/>
      <c r="DRD73" s="848"/>
      <c r="DRE73" s="848"/>
      <c r="DRF73" s="848"/>
      <c r="DRG73" s="848"/>
      <c r="DRH73" s="848"/>
      <c r="DRI73" s="848"/>
      <c r="DRJ73" s="848"/>
      <c r="DRK73" s="848"/>
      <c r="DRL73" s="848"/>
      <c r="DRM73" s="848"/>
      <c r="DRN73" s="848"/>
      <c r="DRO73" s="848"/>
      <c r="DRP73" s="848"/>
      <c r="DRQ73" s="848"/>
      <c r="DRR73" s="848"/>
      <c r="DRS73" s="848"/>
      <c r="DRT73" s="848"/>
      <c r="DRU73" s="848"/>
      <c r="DRV73" s="848"/>
      <c r="DRW73" s="848"/>
      <c r="DRX73" s="848"/>
      <c r="DRY73" s="848"/>
      <c r="DRZ73" s="848"/>
      <c r="DSA73" s="848"/>
      <c r="DSB73" s="848"/>
      <c r="DSC73" s="848"/>
      <c r="DSD73" s="848"/>
      <c r="DSE73" s="848"/>
      <c r="DSF73" s="848"/>
      <c r="DSG73" s="848"/>
      <c r="DSH73" s="848"/>
      <c r="DSI73" s="848"/>
      <c r="DSJ73" s="848"/>
      <c r="DSK73" s="848"/>
      <c r="DSL73" s="848"/>
      <c r="DSM73" s="848"/>
      <c r="DSN73" s="848"/>
      <c r="DSO73" s="848"/>
      <c r="DSP73" s="848"/>
      <c r="DSQ73" s="848"/>
      <c r="DSR73" s="848"/>
      <c r="DSS73" s="848"/>
      <c r="DST73" s="848"/>
      <c r="DSU73" s="848"/>
      <c r="DSV73" s="848"/>
      <c r="DSW73" s="848"/>
      <c r="DSX73" s="848"/>
      <c r="DSY73" s="848"/>
      <c r="DSZ73" s="848"/>
      <c r="DTA73" s="848"/>
      <c r="DTB73" s="848"/>
      <c r="DTC73" s="848"/>
      <c r="DTD73" s="848"/>
      <c r="DTE73" s="848"/>
      <c r="DTF73" s="848"/>
      <c r="DTG73" s="848"/>
      <c r="DTH73" s="848"/>
      <c r="DTI73" s="848"/>
      <c r="DTJ73" s="848"/>
      <c r="DTK73" s="848"/>
      <c r="DTL73" s="848"/>
      <c r="DTM73" s="848"/>
      <c r="DTN73" s="848"/>
      <c r="DTO73" s="848"/>
      <c r="DTP73" s="848"/>
      <c r="DTQ73" s="848"/>
      <c r="DTR73" s="848"/>
      <c r="DTS73" s="848"/>
      <c r="DTT73" s="848"/>
      <c r="DTU73" s="848"/>
      <c r="DTV73" s="848"/>
      <c r="DTW73" s="848"/>
      <c r="DTX73" s="848"/>
      <c r="DTY73" s="848"/>
      <c r="DTZ73" s="848"/>
      <c r="DUA73" s="848"/>
      <c r="DUB73" s="848"/>
      <c r="DUC73" s="848"/>
      <c r="DUD73" s="848"/>
      <c r="DUE73" s="848"/>
      <c r="DUF73" s="848"/>
      <c r="DUG73" s="848"/>
      <c r="DUH73" s="848"/>
      <c r="DUI73" s="848"/>
      <c r="DUJ73" s="848"/>
      <c r="DUK73" s="848"/>
      <c r="DUL73" s="848"/>
      <c r="DUM73" s="848"/>
      <c r="DUN73" s="848"/>
      <c r="DUO73" s="848"/>
      <c r="DUP73" s="848"/>
      <c r="DUQ73" s="848"/>
      <c r="DUR73" s="848"/>
      <c r="DUS73" s="848"/>
      <c r="DUT73" s="848"/>
      <c r="DUU73" s="848"/>
      <c r="DUV73" s="848"/>
      <c r="DUW73" s="848"/>
      <c r="DUX73" s="848"/>
      <c r="DUY73" s="848"/>
      <c r="DUZ73" s="848"/>
      <c r="DVA73" s="848"/>
      <c r="DVB73" s="848"/>
      <c r="DVC73" s="848"/>
      <c r="DVD73" s="848"/>
      <c r="DVE73" s="848"/>
      <c r="DVF73" s="848"/>
      <c r="DVG73" s="848"/>
      <c r="DVH73" s="848"/>
      <c r="DVI73" s="848"/>
      <c r="DVJ73" s="848"/>
      <c r="DVK73" s="848"/>
      <c r="DVL73" s="848"/>
      <c r="DVM73" s="848"/>
      <c r="DVN73" s="848"/>
      <c r="DVO73" s="848"/>
      <c r="DVP73" s="848"/>
      <c r="DVQ73" s="848"/>
      <c r="DVR73" s="848"/>
      <c r="DVS73" s="848"/>
      <c r="DVT73" s="848"/>
      <c r="DVU73" s="848"/>
      <c r="DVV73" s="848"/>
      <c r="DVW73" s="848"/>
      <c r="DVX73" s="848"/>
      <c r="DVY73" s="848"/>
      <c r="DVZ73" s="848"/>
      <c r="DWA73" s="848"/>
      <c r="DWB73" s="848"/>
      <c r="DWC73" s="848"/>
      <c r="DWD73" s="848"/>
      <c r="DWE73" s="848"/>
      <c r="DWF73" s="848"/>
      <c r="DWG73" s="848"/>
      <c r="DWH73" s="848"/>
      <c r="DWI73" s="848"/>
      <c r="DWJ73" s="848"/>
      <c r="DWK73" s="848"/>
      <c r="DWL73" s="848"/>
      <c r="DWM73" s="848"/>
      <c r="DWN73" s="848"/>
      <c r="DWO73" s="848"/>
      <c r="DWP73" s="848"/>
      <c r="DWQ73" s="848"/>
      <c r="DWR73" s="848"/>
      <c r="DWS73" s="848"/>
      <c r="DWT73" s="848"/>
      <c r="DWU73" s="848"/>
      <c r="DWV73" s="848"/>
      <c r="DWW73" s="848"/>
      <c r="DWX73" s="848"/>
      <c r="DWY73" s="848"/>
      <c r="DWZ73" s="848"/>
      <c r="DXA73" s="848"/>
      <c r="DXB73" s="848"/>
      <c r="DXC73" s="848"/>
      <c r="DXD73" s="848"/>
      <c r="DXE73" s="848"/>
      <c r="DXF73" s="848"/>
      <c r="DXG73" s="848"/>
      <c r="DXH73" s="848"/>
      <c r="DXI73" s="848"/>
      <c r="DXJ73" s="848"/>
      <c r="DXK73" s="848"/>
      <c r="DXL73" s="848"/>
      <c r="DXM73" s="848"/>
      <c r="DXN73" s="848"/>
      <c r="DXO73" s="848"/>
      <c r="DXP73" s="848"/>
      <c r="DXQ73" s="848"/>
      <c r="DXR73" s="848"/>
      <c r="DXS73" s="848"/>
      <c r="DXT73" s="848"/>
      <c r="DXU73" s="848"/>
      <c r="DXV73" s="848"/>
      <c r="DXW73" s="848"/>
      <c r="DXX73" s="848"/>
      <c r="DXY73" s="848"/>
      <c r="DXZ73" s="848"/>
      <c r="DYA73" s="848"/>
      <c r="DYB73" s="848"/>
      <c r="DYC73" s="848"/>
      <c r="DYD73" s="848"/>
      <c r="DYE73" s="848"/>
      <c r="DYF73" s="848"/>
      <c r="DYG73" s="848"/>
      <c r="DYH73" s="848"/>
      <c r="DYI73" s="848"/>
      <c r="DYJ73" s="848"/>
      <c r="DYK73" s="848"/>
      <c r="DYL73" s="848"/>
      <c r="DYM73" s="848"/>
      <c r="DYN73" s="848"/>
      <c r="DYO73" s="848"/>
      <c r="DYP73" s="848"/>
      <c r="DYQ73" s="848"/>
      <c r="DYR73" s="848"/>
      <c r="DYS73" s="848"/>
      <c r="DYT73" s="848"/>
      <c r="DYU73" s="848"/>
      <c r="DYV73" s="848"/>
      <c r="DYW73" s="848"/>
      <c r="DYX73" s="848"/>
      <c r="DYY73" s="848"/>
      <c r="DYZ73" s="848"/>
      <c r="DZA73" s="848"/>
      <c r="DZB73" s="848"/>
      <c r="DZC73" s="848"/>
      <c r="DZD73" s="848"/>
      <c r="DZE73" s="848"/>
      <c r="DZF73" s="848"/>
      <c r="DZG73" s="848"/>
      <c r="DZH73" s="848"/>
      <c r="DZI73" s="848"/>
      <c r="DZJ73" s="848"/>
      <c r="DZK73" s="848"/>
      <c r="DZL73" s="848"/>
      <c r="DZM73" s="848"/>
      <c r="DZN73" s="848"/>
      <c r="DZO73" s="848"/>
      <c r="DZP73" s="848"/>
      <c r="DZQ73" s="848"/>
      <c r="DZR73" s="848"/>
      <c r="DZS73" s="848"/>
      <c r="DZT73" s="848"/>
      <c r="DZU73" s="848"/>
      <c r="DZV73" s="848"/>
      <c r="DZW73" s="848"/>
      <c r="DZX73" s="848"/>
      <c r="DZY73" s="848"/>
      <c r="DZZ73" s="848"/>
      <c r="EAA73" s="848"/>
      <c r="EAB73" s="848"/>
      <c r="EAC73" s="848"/>
      <c r="EAD73" s="848"/>
      <c r="EAE73" s="848"/>
      <c r="EAF73" s="848"/>
      <c r="EAG73" s="848"/>
      <c r="EAH73" s="848"/>
      <c r="EAI73" s="848"/>
      <c r="EAJ73" s="848"/>
      <c r="EAK73" s="848"/>
      <c r="EAL73" s="848"/>
      <c r="EAM73" s="848"/>
      <c r="EAN73" s="848"/>
      <c r="EAO73" s="848"/>
      <c r="EAP73" s="848"/>
      <c r="EAQ73" s="848"/>
      <c r="EAR73" s="848"/>
      <c r="EAS73" s="848"/>
      <c r="EAT73" s="848"/>
      <c r="EAU73" s="848"/>
      <c r="EAV73" s="848"/>
      <c r="EAW73" s="848"/>
      <c r="EAX73" s="848"/>
      <c r="EAY73" s="848"/>
      <c r="EAZ73" s="848"/>
      <c r="EBA73" s="848"/>
      <c r="EBB73" s="848"/>
      <c r="EBC73" s="848"/>
      <c r="EBD73" s="848"/>
      <c r="EBE73" s="848"/>
      <c r="EBF73" s="848"/>
      <c r="EBG73" s="848"/>
      <c r="EBH73" s="848"/>
      <c r="EBI73" s="848"/>
      <c r="EBJ73" s="848"/>
      <c r="EBK73" s="848"/>
      <c r="EBL73" s="848"/>
      <c r="EBM73" s="848"/>
      <c r="EBN73" s="848"/>
      <c r="EBO73" s="848"/>
      <c r="EBP73" s="848"/>
      <c r="EBQ73" s="848"/>
      <c r="EBR73" s="848"/>
      <c r="EBS73" s="848"/>
      <c r="EBT73" s="848"/>
      <c r="EBU73" s="848"/>
      <c r="EBV73" s="848"/>
      <c r="EBW73" s="848"/>
      <c r="EBX73" s="848"/>
      <c r="EBY73" s="848"/>
      <c r="EBZ73" s="848"/>
      <c r="ECA73" s="848"/>
      <c r="ECB73" s="848"/>
      <c r="ECC73" s="848"/>
      <c r="ECD73" s="848"/>
      <c r="ECE73" s="848"/>
      <c r="ECF73" s="848"/>
      <c r="ECG73" s="848"/>
      <c r="ECH73" s="848"/>
      <c r="ECI73" s="848"/>
      <c r="ECJ73" s="848"/>
      <c r="ECK73" s="848"/>
      <c r="ECL73" s="848"/>
      <c r="ECM73" s="848"/>
      <c r="ECN73" s="848"/>
      <c r="ECO73" s="848"/>
      <c r="ECP73" s="848"/>
      <c r="ECQ73" s="848"/>
      <c r="ECR73" s="848"/>
      <c r="ECS73" s="848"/>
      <c r="ECT73" s="848"/>
      <c r="ECU73" s="848"/>
      <c r="ECV73" s="848"/>
      <c r="ECW73" s="848"/>
      <c r="ECX73" s="848"/>
      <c r="ECY73" s="848"/>
      <c r="ECZ73" s="848"/>
      <c r="EDA73" s="848"/>
      <c r="EDB73" s="848"/>
      <c r="EDC73" s="848"/>
      <c r="EDD73" s="848"/>
      <c r="EDE73" s="848"/>
      <c r="EDF73" s="848"/>
      <c r="EDG73" s="848"/>
      <c r="EDH73" s="848"/>
      <c r="EDI73" s="848"/>
      <c r="EDJ73" s="848"/>
      <c r="EDK73" s="848"/>
      <c r="EDL73" s="848"/>
      <c r="EDM73" s="848"/>
      <c r="EDN73" s="848"/>
      <c r="EDO73" s="848"/>
      <c r="EDP73" s="848"/>
      <c r="EDQ73" s="848"/>
      <c r="EDR73" s="848"/>
      <c r="EDS73" s="848"/>
      <c r="EDT73" s="848"/>
      <c r="EDU73" s="848"/>
      <c r="EDV73" s="848"/>
      <c r="EDW73" s="848"/>
      <c r="EDX73" s="848"/>
      <c r="EDY73" s="848"/>
      <c r="EDZ73" s="848"/>
      <c r="EEA73" s="848"/>
      <c r="EEB73" s="848"/>
      <c r="EEC73" s="848"/>
      <c r="EED73" s="848"/>
      <c r="EEE73" s="848"/>
      <c r="EEF73" s="848"/>
      <c r="EEG73" s="848"/>
      <c r="EEH73" s="848"/>
      <c r="EEI73" s="848"/>
      <c r="EEJ73" s="848"/>
      <c r="EEK73" s="848"/>
      <c r="EEL73" s="848"/>
      <c r="EEM73" s="848"/>
      <c r="EEN73" s="848"/>
      <c r="EEO73" s="848"/>
      <c r="EEP73" s="848"/>
      <c r="EEQ73" s="848"/>
      <c r="EER73" s="848"/>
      <c r="EES73" s="848"/>
      <c r="EET73" s="848"/>
      <c r="EEU73" s="848"/>
      <c r="EEV73" s="848"/>
      <c r="EEW73" s="848"/>
      <c r="EEX73" s="848"/>
      <c r="EEY73" s="848"/>
      <c r="EEZ73" s="848"/>
      <c r="EFA73" s="848"/>
      <c r="EFB73" s="848"/>
      <c r="EFC73" s="848"/>
      <c r="EFD73" s="848"/>
      <c r="EFE73" s="848"/>
      <c r="EFF73" s="848"/>
      <c r="EFG73" s="848"/>
      <c r="EFH73" s="848"/>
      <c r="EFI73" s="848"/>
      <c r="EFJ73" s="848"/>
      <c r="EFK73" s="848"/>
      <c r="EFL73" s="848"/>
      <c r="EFM73" s="848"/>
      <c r="EFN73" s="848"/>
      <c r="EFO73" s="848"/>
      <c r="EFP73" s="848"/>
      <c r="EFQ73" s="848"/>
      <c r="EFR73" s="848"/>
      <c r="EFS73" s="848"/>
      <c r="EFT73" s="848"/>
      <c r="EFU73" s="848"/>
      <c r="EFV73" s="848"/>
      <c r="EFW73" s="848"/>
      <c r="EFX73" s="848"/>
      <c r="EFY73" s="848"/>
      <c r="EFZ73" s="848"/>
      <c r="EGA73" s="848"/>
      <c r="EGB73" s="848"/>
      <c r="EGC73" s="848"/>
      <c r="EGD73" s="848"/>
      <c r="EGE73" s="848"/>
      <c r="EGF73" s="848"/>
      <c r="EGG73" s="848"/>
      <c r="EGH73" s="848"/>
      <c r="EGI73" s="848"/>
      <c r="EGJ73" s="848"/>
      <c r="EGK73" s="848"/>
      <c r="EGL73" s="848"/>
      <c r="EGM73" s="848"/>
      <c r="EGN73" s="848"/>
      <c r="EGO73" s="848"/>
      <c r="EGP73" s="848"/>
      <c r="EGQ73" s="848"/>
      <c r="EGR73" s="848"/>
      <c r="EGS73" s="848"/>
      <c r="EGT73" s="848"/>
      <c r="EGU73" s="848"/>
      <c r="EGV73" s="848"/>
      <c r="EGW73" s="848"/>
      <c r="EGX73" s="848"/>
      <c r="EGY73" s="848"/>
      <c r="EGZ73" s="848"/>
      <c r="EHA73" s="848"/>
      <c r="EHB73" s="848"/>
      <c r="EHC73" s="848"/>
      <c r="EHD73" s="848"/>
      <c r="EHE73" s="848"/>
      <c r="EHF73" s="848"/>
      <c r="EHG73" s="848"/>
      <c r="EHH73" s="848"/>
      <c r="EHI73" s="848"/>
      <c r="EHJ73" s="848"/>
      <c r="EHK73" s="848"/>
      <c r="EHL73" s="848"/>
      <c r="EHM73" s="848"/>
      <c r="EHN73" s="848"/>
      <c r="EHO73" s="848"/>
      <c r="EHP73" s="848"/>
      <c r="EHQ73" s="848"/>
      <c r="EHR73" s="848"/>
      <c r="EHS73" s="848"/>
      <c r="EHT73" s="848"/>
      <c r="EHU73" s="848"/>
      <c r="EHV73" s="848"/>
      <c r="EHW73" s="848"/>
      <c r="EHX73" s="848"/>
      <c r="EHY73" s="848"/>
      <c r="EHZ73" s="848"/>
      <c r="EIA73" s="848"/>
      <c r="EIB73" s="848"/>
      <c r="EIC73" s="848"/>
      <c r="EID73" s="848"/>
      <c r="EIE73" s="848"/>
      <c r="EIF73" s="848"/>
      <c r="EIG73" s="848"/>
      <c r="EIH73" s="848"/>
      <c r="EII73" s="848"/>
      <c r="EIJ73" s="848"/>
      <c r="EIK73" s="848"/>
      <c r="EIL73" s="848"/>
      <c r="EIM73" s="848"/>
      <c r="EIN73" s="848"/>
      <c r="EIO73" s="848"/>
      <c r="EIP73" s="848"/>
      <c r="EIQ73" s="848"/>
      <c r="EIR73" s="848"/>
      <c r="EIS73" s="848"/>
      <c r="EIT73" s="848"/>
      <c r="EIU73" s="848"/>
      <c r="EIV73" s="848"/>
      <c r="EIW73" s="848"/>
      <c r="EIX73" s="848"/>
      <c r="EIY73" s="848"/>
      <c r="EIZ73" s="848"/>
      <c r="EJA73" s="848"/>
      <c r="EJB73" s="848"/>
      <c r="EJC73" s="848"/>
      <c r="EJD73" s="848"/>
      <c r="EJE73" s="848"/>
      <c r="EJF73" s="848"/>
      <c r="EJG73" s="848"/>
      <c r="EJH73" s="848"/>
      <c r="EJI73" s="848"/>
      <c r="EJJ73" s="848"/>
      <c r="EJK73" s="848"/>
      <c r="EJL73" s="848"/>
      <c r="EJM73" s="848"/>
      <c r="EJN73" s="848"/>
      <c r="EJO73" s="848"/>
      <c r="EJP73" s="848"/>
      <c r="EJQ73" s="848"/>
      <c r="EJR73" s="848"/>
      <c r="EJS73" s="848"/>
      <c r="EJT73" s="848"/>
      <c r="EJU73" s="848"/>
      <c r="EJV73" s="848"/>
      <c r="EJW73" s="848"/>
      <c r="EJX73" s="848"/>
      <c r="EJY73" s="848"/>
      <c r="EJZ73" s="848"/>
      <c r="EKA73" s="848"/>
      <c r="EKB73" s="848"/>
      <c r="EKC73" s="848"/>
      <c r="EKD73" s="848"/>
      <c r="EKE73" s="848"/>
      <c r="EKF73" s="848"/>
      <c r="EKG73" s="848"/>
      <c r="EKH73" s="848"/>
      <c r="EKI73" s="848"/>
      <c r="EKJ73" s="848"/>
      <c r="EKK73" s="848"/>
      <c r="EKL73" s="848"/>
      <c r="EKM73" s="848"/>
      <c r="EKN73" s="848"/>
      <c r="EKO73" s="848"/>
      <c r="EKP73" s="848"/>
      <c r="EKQ73" s="848"/>
      <c r="EKR73" s="848"/>
      <c r="EKS73" s="848"/>
      <c r="EKT73" s="848"/>
      <c r="EKU73" s="848"/>
      <c r="EKV73" s="848"/>
      <c r="EKW73" s="848"/>
      <c r="EKX73" s="848"/>
      <c r="EKY73" s="848"/>
      <c r="EKZ73" s="848"/>
      <c r="ELA73" s="848"/>
      <c r="ELB73" s="848"/>
      <c r="ELC73" s="848"/>
      <c r="ELD73" s="848"/>
      <c r="ELE73" s="848"/>
      <c r="ELF73" s="848"/>
      <c r="ELG73" s="848"/>
      <c r="ELH73" s="848"/>
      <c r="ELI73" s="848"/>
      <c r="ELJ73" s="848"/>
      <c r="ELK73" s="848"/>
      <c r="ELL73" s="848"/>
      <c r="ELM73" s="848"/>
      <c r="ELN73" s="848"/>
      <c r="ELO73" s="848"/>
      <c r="ELP73" s="848"/>
      <c r="ELQ73" s="848"/>
      <c r="ELR73" s="848"/>
      <c r="ELS73" s="848"/>
      <c r="ELT73" s="848"/>
      <c r="ELU73" s="848"/>
      <c r="ELV73" s="848"/>
      <c r="ELW73" s="848"/>
      <c r="ELX73" s="848"/>
      <c r="ELY73" s="848"/>
      <c r="ELZ73" s="848"/>
      <c r="EMA73" s="848"/>
      <c r="EMB73" s="848"/>
      <c r="EMC73" s="848"/>
      <c r="EMD73" s="848"/>
      <c r="EME73" s="848"/>
      <c r="EMF73" s="848"/>
      <c r="EMG73" s="848"/>
      <c r="EMH73" s="848"/>
      <c r="EMI73" s="848"/>
      <c r="EMJ73" s="848"/>
      <c r="EMK73" s="848"/>
      <c r="EML73" s="848"/>
      <c r="EMM73" s="848"/>
      <c r="EMN73" s="848"/>
      <c r="EMO73" s="848"/>
      <c r="EMP73" s="848"/>
      <c r="EMQ73" s="848"/>
      <c r="EMR73" s="848"/>
      <c r="EMS73" s="848"/>
      <c r="EMT73" s="848"/>
      <c r="EMU73" s="848"/>
      <c r="EMV73" s="848"/>
      <c r="EMW73" s="848"/>
      <c r="EMX73" s="848"/>
      <c r="EMY73" s="848"/>
      <c r="EMZ73" s="848"/>
      <c r="ENA73" s="848"/>
      <c r="ENB73" s="848"/>
      <c r="ENC73" s="848"/>
      <c r="END73" s="848"/>
      <c r="ENE73" s="848"/>
      <c r="ENF73" s="848"/>
      <c r="ENG73" s="848"/>
      <c r="ENH73" s="848"/>
      <c r="ENI73" s="848"/>
      <c r="ENJ73" s="848"/>
      <c r="ENK73" s="848"/>
      <c r="ENL73" s="848"/>
      <c r="ENM73" s="848"/>
      <c r="ENN73" s="848"/>
      <c r="ENO73" s="848"/>
      <c r="ENP73" s="848"/>
      <c r="ENQ73" s="848"/>
      <c r="ENR73" s="848"/>
      <c r="ENS73" s="848"/>
      <c r="ENT73" s="848"/>
      <c r="ENU73" s="848"/>
      <c r="ENV73" s="848"/>
      <c r="ENW73" s="848"/>
      <c r="ENX73" s="848"/>
      <c r="ENY73" s="848"/>
      <c r="ENZ73" s="848"/>
      <c r="EOA73" s="848"/>
      <c r="EOB73" s="848"/>
      <c r="EOC73" s="848"/>
      <c r="EOD73" s="848"/>
      <c r="EOE73" s="848"/>
      <c r="EOF73" s="848"/>
      <c r="EOG73" s="848"/>
      <c r="EOH73" s="848"/>
      <c r="EOI73" s="848"/>
      <c r="EOJ73" s="848"/>
      <c r="EOK73" s="848"/>
      <c r="EOL73" s="848"/>
      <c r="EOM73" s="848"/>
      <c r="EON73" s="848"/>
      <c r="EOO73" s="848"/>
      <c r="EOP73" s="848"/>
      <c r="EOQ73" s="848"/>
      <c r="EOR73" s="848"/>
      <c r="EOS73" s="848"/>
      <c r="EOT73" s="848"/>
      <c r="EOU73" s="848"/>
      <c r="EOV73" s="848"/>
      <c r="EOW73" s="848"/>
      <c r="EOX73" s="848"/>
      <c r="EOY73" s="848"/>
      <c r="EOZ73" s="848"/>
      <c r="EPA73" s="848"/>
      <c r="EPB73" s="848"/>
      <c r="EPC73" s="848"/>
      <c r="EPD73" s="848"/>
      <c r="EPE73" s="848"/>
      <c r="EPF73" s="848"/>
      <c r="EPG73" s="848"/>
      <c r="EPH73" s="848"/>
      <c r="EPI73" s="848"/>
      <c r="EPJ73" s="848"/>
      <c r="EPK73" s="848"/>
      <c r="EPL73" s="848"/>
      <c r="EPM73" s="848"/>
      <c r="EPN73" s="848"/>
      <c r="EPO73" s="848"/>
      <c r="EPP73" s="848"/>
      <c r="EPQ73" s="848"/>
      <c r="EPR73" s="848"/>
      <c r="EPS73" s="848"/>
      <c r="EPT73" s="848"/>
      <c r="EPU73" s="848"/>
      <c r="EPV73" s="848"/>
      <c r="EPW73" s="848"/>
      <c r="EPX73" s="848"/>
      <c r="EPY73" s="848"/>
      <c r="EPZ73" s="848"/>
      <c r="EQA73" s="848"/>
      <c r="EQB73" s="848"/>
      <c r="EQC73" s="848"/>
      <c r="EQD73" s="848"/>
      <c r="EQE73" s="848"/>
      <c r="EQF73" s="848"/>
      <c r="EQG73" s="848"/>
      <c r="EQH73" s="848"/>
      <c r="EQI73" s="848"/>
      <c r="EQJ73" s="848"/>
      <c r="EQK73" s="848"/>
      <c r="EQL73" s="848"/>
      <c r="EQM73" s="848"/>
      <c r="EQN73" s="848"/>
      <c r="EQO73" s="848"/>
      <c r="EQP73" s="848"/>
      <c r="EQQ73" s="848"/>
      <c r="EQR73" s="848"/>
      <c r="EQS73" s="848"/>
      <c r="EQT73" s="848"/>
      <c r="EQU73" s="848"/>
      <c r="EQV73" s="848"/>
      <c r="EQW73" s="848"/>
      <c r="EQX73" s="848"/>
      <c r="EQY73" s="848"/>
      <c r="EQZ73" s="848"/>
      <c r="ERA73" s="848"/>
      <c r="ERB73" s="848"/>
      <c r="ERC73" s="848"/>
      <c r="ERD73" s="848"/>
      <c r="ERE73" s="848"/>
      <c r="ERF73" s="848"/>
      <c r="ERG73" s="848"/>
      <c r="ERH73" s="848"/>
      <c r="ERI73" s="848"/>
      <c r="ERJ73" s="848"/>
      <c r="ERK73" s="848"/>
      <c r="ERL73" s="848"/>
      <c r="ERM73" s="848"/>
      <c r="ERN73" s="848"/>
      <c r="ERO73" s="848"/>
      <c r="ERP73" s="848"/>
      <c r="ERQ73" s="848"/>
      <c r="ERR73" s="848"/>
      <c r="ERS73" s="848"/>
      <c r="ERT73" s="848"/>
      <c r="ERU73" s="848"/>
      <c r="ERV73" s="848"/>
      <c r="ERW73" s="848"/>
      <c r="ERX73" s="848"/>
      <c r="ERY73" s="848"/>
      <c r="ERZ73" s="848"/>
      <c r="ESA73" s="848"/>
      <c r="ESB73" s="848"/>
      <c r="ESC73" s="848"/>
      <c r="ESD73" s="848"/>
      <c r="ESE73" s="848"/>
      <c r="ESF73" s="848"/>
      <c r="ESG73" s="848"/>
      <c r="ESH73" s="848"/>
      <c r="ESI73" s="848"/>
      <c r="ESJ73" s="848"/>
      <c r="ESK73" s="848"/>
      <c r="ESL73" s="848"/>
      <c r="ESM73" s="848"/>
      <c r="ESN73" s="848"/>
      <c r="ESO73" s="848"/>
      <c r="ESP73" s="848"/>
      <c r="ESQ73" s="848"/>
      <c r="ESR73" s="848"/>
      <c r="ESS73" s="848"/>
      <c r="EST73" s="848"/>
      <c r="ESU73" s="848"/>
      <c r="ESV73" s="848"/>
      <c r="ESW73" s="848"/>
      <c r="ESX73" s="848"/>
      <c r="ESY73" s="848"/>
      <c r="ESZ73" s="848"/>
      <c r="ETA73" s="848"/>
      <c r="ETB73" s="848"/>
      <c r="ETC73" s="848"/>
      <c r="ETD73" s="848"/>
      <c r="ETE73" s="848"/>
      <c r="ETF73" s="848"/>
      <c r="ETG73" s="848"/>
      <c r="ETH73" s="848"/>
      <c r="ETI73" s="848"/>
      <c r="ETJ73" s="848"/>
      <c r="ETK73" s="848"/>
      <c r="ETL73" s="848"/>
      <c r="ETM73" s="848"/>
      <c r="ETN73" s="848"/>
      <c r="ETO73" s="848"/>
      <c r="ETP73" s="848"/>
      <c r="ETQ73" s="848"/>
      <c r="ETR73" s="848"/>
      <c r="ETS73" s="848"/>
      <c r="ETT73" s="848"/>
      <c r="ETU73" s="848"/>
      <c r="ETV73" s="848"/>
      <c r="ETW73" s="848"/>
      <c r="ETX73" s="848"/>
      <c r="ETY73" s="848"/>
      <c r="ETZ73" s="848"/>
      <c r="EUA73" s="848"/>
      <c r="EUB73" s="848"/>
      <c r="EUC73" s="848"/>
      <c r="EUD73" s="848"/>
      <c r="EUE73" s="848"/>
      <c r="EUF73" s="848"/>
      <c r="EUG73" s="848"/>
      <c r="EUH73" s="848"/>
      <c r="EUI73" s="848"/>
      <c r="EUJ73" s="848"/>
      <c r="EUK73" s="848"/>
      <c r="EUL73" s="848"/>
      <c r="EUM73" s="848"/>
      <c r="EUN73" s="848"/>
      <c r="EUO73" s="848"/>
      <c r="EUP73" s="848"/>
      <c r="EUQ73" s="848"/>
      <c r="EUR73" s="848"/>
      <c r="EUS73" s="848"/>
      <c r="EUT73" s="848"/>
      <c r="EUU73" s="848"/>
      <c r="EUV73" s="848"/>
      <c r="EUW73" s="848"/>
      <c r="EUX73" s="848"/>
      <c r="EUY73" s="848"/>
      <c r="EUZ73" s="848"/>
      <c r="EVA73" s="848"/>
      <c r="EVB73" s="848"/>
      <c r="EVC73" s="848"/>
      <c r="EVD73" s="848"/>
      <c r="EVE73" s="848"/>
      <c r="EVF73" s="848"/>
      <c r="EVG73" s="848"/>
      <c r="EVH73" s="848"/>
      <c r="EVI73" s="848"/>
      <c r="EVJ73" s="848"/>
      <c r="EVK73" s="848"/>
      <c r="EVL73" s="848"/>
      <c r="EVM73" s="848"/>
      <c r="EVN73" s="848"/>
      <c r="EVO73" s="848"/>
      <c r="EVP73" s="848"/>
      <c r="EVQ73" s="848"/>
      <c r="EVR73" s="848"/>
      <c r="EVS73" s="848"/>
      <c r="EVT73" s="848"/>
      <c r="EVU73" s="848"/>
      <c r="EVV73" s="848"/>
      <c r="EVW73" s="848"/>
      <c r="EVX73" s="848"/>
      <c r="EVY73" s="848"/>
      <c r="EVZ73" s="848"/>
      <c r="EWA73" s="848"/>
      <c r="EWB73" s="848"/>
      <c r="EWC73" s="848"/>
      <c r="EWD73" s="848"/>
      <c r="EWE73" s="848"/>
      <c r="EWF73" s="848"/>
      <c r="EWG73" s="848"/>
      <c r="EWH73" s="848"/>
      <c r="EWI73" s="848"/>
      <c r="EWJ73" s="848"/>
      <c r="EWK73" s="848"/>
      <c r="EWL73" s="848"/>
      <c r="EWM73" s="848"/>
      <c r="EWN73" s="848"/>
      <c r="EWO73" s="848"/>
      <c r="EWP73" s="848"/>
      <c r="EWQ73" s="848"/>
      <c r="EWR73" s="848"/>
      <c r="EWS73" s="848"/>
      <c r="EWT73" s="848"/>
      <c r="EWU73" s="848"/>
      <c r="EWV73" s="848"/>
      <c r="EWW73" s="848"/>
      <c r="EWX73" s="848"/>
      <c r="EWY73" s="848"/>
      <c r="EWZ73" s="848"/>
      <c r="EXA73" s="848"/>
      <c r="EXB73" s="848"/>
      <c r="EXC73" s="848"/>
      <c r="EXD73" s="848"/>
      <c r="EXE73" s="848"/>
      <c r="EXF73" s="848"/>
      <c r="EXG73" s="848"/>
      <c r="EXH73" s="848"/>
      <c r="EXI73" s="848"/>
      <c r="EXJ73" s="848"/>
      <c r="EXK73" s="848"/>
      <c r="EXL73" s="848"/>
      <c r="EXM73" s="848"/>
      <c r="EXN73" s="848"/>
      <c r="EXO73" s="848"/>
      <c r="EXP73" s="848"/>
      <c r="EXQ73" s="848"/>
      <c r="EXR73" s="848"/>
      <c r="EXS73" s="848"/>
      <c r="EXT73" s="848"/>
      <c r="EXU73" s="848"/>
      <c r="EXV73" s="848"/>
      <c r="EXW73" s="848"/>
      <c r="EXX73" s="848"/>
      <c r="EXY73" s="848"/>
      <c r="EXZ73" s="848"/>
      <c r="EYA73" s="848"/>
      <c r="EYB73" s="848"/>
      <c r="EYC73" s="848"/>
      <c r="EYD73" s="848"/>
      <c r="EYE73" s="848"/>
      <c r="EYF73" s="848"/>
      <c r="EYG73" s="848"/>
      <c r="EYH73" s="848"/>
      <c r="EYI73" s="848"/>
      <c r="EYJ73" s="848"/>
      <c r="EYK73" s="848"/>
      <c r="EYL73" s="848"/>
      <c r="EYM73" s="848"/>
      <c r="EYN73" s="848"/>
      <c r="EYO73" s="848"/>
      <c r="EYP73" s="848"/>
      <c r="EYQ73" s="848"/>
      <c r="EYR73" s="848"/>
      <c r="EYS73" s="848"/>
      <c r="EYT73" s="848"/>
      <c r="EYU73" s="848"/>
      <c r="EYV73" s="848"/>
      <c r="EYW73" s="848"/>
      <c r="EYX73" s="848"/>
      <c r="EYY73" s="848"/>
      <c r="EYZ73" s="848"/>
      <c r="EZA73" s="848"/>
      <c r="EZB73" s="848"/>
      <c r="EZC73" s="848"/>
      <c r="EZD73" s="848"/>
      <c r="EZE73" s="848"/>
      <c r="EZF73" s="848"/>
      <c r="EZG73" s="848"/>
      <c r="EZH73" s="848"/>
      <c r="EZI73" s="848"/>
      <c r="EZJ73" s="848"/>
      <c r="EZK73" s="848"/>
      <c r="EZL73" s="848"/>
      <c r="EZM73" s="848"/>
      <c r="EZN73" s="848"/>
      <c r="EZO73" s="848"/>
      <c r="EZP73" s="848"/>
      <c r="EZQ73" s="848"/>
      <c r="EZR73" s="848"/>
      <c r="EZS73" s="848"/>
      <c r="EZT73" s="848"/>
      <c r="EZU73" s="848"/>
      <c r="EZV73" s="848"/>
      <c r="EZW73" s="848"/>
      <c r="EZX73" s="848"/>
      <c r="EZY73" s="848"/>
      <c r="EZZ73" s="848"/>
      <c r="FAA73" s="848"/>
      <c r="FAB73" s="848"/>
      <c r="FAC73" s="848"/>
      <c r="FAD73" s="848"/>
      <c r="FAE73" s="848"/>
      <c r="FAF73" s="848"/>
      <c r="FAG73" s="848"/>
      <c r="FAH73" s="848"/>
      <c r="FAI73" s="848"/>
      <c r="FAJ73" s="848"/>
      <c r="FAK73" s="848"/>
      <c r="FAL73" s="848"/>
      <c r="FAM73" s="848"/>
      <c r="FAN73" s="848"/>
      <c r="FAO73" s="848"/>
      <c r="FAP73" s="848"/>
      <c r="FAQ73" s="848"/>
      <c r="FAR73" s="848"/>
      <c r="FAS73" s="848"/>
      <c r="FAT73" s="848"/>
      <c r="FAU73" s="848"/>
      <c r="FAV73" s="848"/>
      <c r="FAW73" s="848"/>
      <c r="FAX73" s="848"/>
      <c r="FAY73" s="848"/>
      <c r="FAZ73" s="848"/>
      <c r="FBA73" s="848"/>
      <c r="FBB73" s="848"/>
      <c r="FBC73" s="848"/>
      <c r="FBD73" s="848"/>
      <c r="FBE73" s="848"/>
      <c r="FBF73" s="848"/>
      <c r="FBG73" s="848"/>
      <c r="FBH73" s="848"/>
      <c r="FBI73" s="848"/>
      <c r="FBJ73" s="848"/>
      <c r="FBK73" s="848"/>
      <c r="FBL73" s="848"/>
      <c r="FBM73" s="848"/>
      <c r="FBN73" s="848"/>
      <c r="FBO73" s="848"/>
      <c r="FBP73" s="848"/>
      <c r="FBQ73" s="848"/>
      <c r="FBR73" s="848"/>
      <c r="FBS73" s="848"/>
      <c r="FBT73" s="848"/>
      <c r="FBU73" s="848"/>
      <c r="FBV73" s="848"/>
      <c r="FBW73" s="848"/>
      <c r="FBX73" s="848"/>
      <c r="FBY73" s="848"/>
      <c r="FBZ73" s="848"/>
      <c r="FCA73" s="848"/>
      <c r="FCB73" s="848"/>
      <c r="FCC73" s="848"/>
      <c r="FCD73" s="848"/>
      <c r="FCE73" s="848"/>
      <c r="FCF73" s="848"/>
      <c r="FCG73" s="848"/>
      <c r="FCH73" s="848"/>
      <c r="FCI73" s="848"/>
      <c r="FCJ73" s="848"/>
      <c r="FCK73" s="848"/>
      <c r="FCL73" s="848"/>
      <c r="FCM73" s="848"/>
      <c r="FCN73" s="848"/>
      <c r="FCO73" s="848"/>
      <c r="FCP73" s="848"/>
      <c r="FCQ73" s="848"/>
      <c r="FCR73" s="848"/>
      <c r="FCS73" s="848"/>
      <c r="FCT73" s="848"/>
      <c r="FCU73" s="848"/>
      <c r="FCV73" s="848"/>
      <c r="FCW73" s="848"/>
      <c r="FCX73" s="848"/>
      <c r="FCY73" s="848"/>
      <c r="FCZ73" s="848"/>
      <c r="FDA73" s="848"/>
      <c r="FDB73" s="848"/>
      <c r="FDC73" s="848"/>
      <c r="FDD73" s="848"/>
      <c r="FDE73" s="848"/>
      <c r="FDF73" s="848"/>
      <c r="FDG73" s="848"/>
      <c r="FDH73" s="848"/>
      <c r="FDI73" s="848"/>
      <c r="FDJ73" s="848"/>
      <c r="FDK73" s="848"/>
      <c r="FDL73" s="848"/>
      <c r="FDM73" s="848"/>
      <c r="FDN73" s="848"/>
      <c r="FDO73" s="848"/>
      <c r="FDP73" s="848"/>
      <c r="FDQ73" s="848"/>
      <c r="FDR73" s="848"/>
      <c r="FDS73" s="848"/>
      <c r="FDT73" s="848"/>
      <c r="FDU73" s="848"/>
      <c r="FDV73" s="848"/>
      <c r="FDW73" s="848"/>
      <c r="FDX73" s="848"/>
      <c r="FDY73" s="848"/>
      <c r="FDZ73" s="848"/>
      <c r="FEA73" s="848"/>
      <c r="FEB73" s="848"/>
      <c r="FEC73" s="848"/>
      <c r="FED73" s="848"/>
      <c r="FEE73" s="848"/>
      <c r="FEF73" s="848"/>
      <c r="FEG73" s="848"/>
      <c r="FEH73" s="848"/>
      <c r="FEI73" s="848"/>
      <c r="FEJ73" s="848"/>
      <c r="FEK73" s="848"/>
      <c r="FEL73" s="848"/>
      <c r="FEM73" s="848"/>
      <c r="FEN73" s="848"/>
      <c r="FEO73" s="848"/>
      <c r="FEP73" s="848"/>
      <c r="FEQ73" s="848"/>
      <c r="FER73" s="848"/>
      <c r="FES73" s="848"/>
      <c r="FET73" s="848"/>
      <c r="FEU73" s="848"/>
      <c r="FEV73" s="848"/>
      <c r="FEW73" s="848"/>
      <c r="FEX73" s="848"/>
      <c r="FEY73" s="848"/>
      <c r="FEZ73" s="848"/>
      <c r="FFA73" s="848"/>
      <c r="FFB73" s="848"/>
      <c r="FFC73" s="848"/>
      <c r="FFD73" s="848"/>
      <c r="FFE73" s="848"/>
      <c r="FFF73" s="848"/>
      <c r="FFG73" s="848"/>
      <c r="FFH73" s="848"/>
      <c r="FFI73" s="848"/>
      <c r="FFJ73" s="848"/>
      <c r="FFK73" s="848"/>
      <c r="FFL73" s="848"/>
      <c r="FFM73" s="848"/>
      <c r="FFN73" s="848"/>
      <c r="FFO73" s="848"/>
      <c r="FFP73" s="848"/>
      <c r="FFQ73" s="848"/>
      <c r="FFR73" s="848"/>
      <c r="FFS73" s="848"/>
      <c r="FFT73" s="848"/>
      <c r="FFU73" s="848"/>
      <c r="FFV73" s="848"/>
      <c r="FFW73" s="848"/>
      <c r="FFX73" s="848"/>
      <c r="FFY73" s="848"/>
      <c r="FFZ73" s="848"/>
      <c r="FGA73" s="848"/>
      <c r="FGB73" s="848"/>
      <c r="FGC73" s="848"/>
      <c r="FGD73" s="848"/>
      <c r="FGE73" s="848"/>
      <c r="FGF73" s="848"/>
      <c r="FGG73" s="848"/>
      <c r="FGH73" s="848"/>
      <c r="FGI73" s="848"/>
      <c r="FGJ73" s="848"/>
      <c r="FGK73" s="848"/>
      <c r="FGL73" s="848"/>
      <c r="FGM73" s="848"/>
      <c r="FGN73" s="848"/>
      <c r="FGO73" s="848"/>
      <c r="FGP73" s="848"/>
      <c r="FGQ73" s="848"/>
      <c r="FGR73" s="848"/>
      <c r="FGS73" s="848"/>
      <c r="FGT73" s="848"/>
      <c r="FGU73" s="848"/>
      <c r="FGV73" s="848"/>
      <c r="FGW73" s="848"/>
      <c r="FGX73" s="848"/>
      <c r="FGY73" s="848"/>
      <c r="FGZ73" s="848"/>
      <c r="FHA73" s="848"/>
      <c r="FHB73" s="848"/>
      <c r="FHC73" s="848"/>
      <c r="FHD73" s="848"/>
      <c r="FHE73" s="848"/>
      <c r="FHF73" s="848"/>
      <c r="FHG73" s="848"/>
      <c r="FHH73" s="848"/>
      <c r="FHI73" s="848"/>
      <c r="FHJ73" s="848"/>
      <c r="FHK73" s="848"/>
      <c r="FHL73" s="848"/>
      <c r="FHM73" s="848"/>
      <c r="FHN73" s="848"/>
      <c r="FHO73" s="848"/>
      <c r="FHP73" s="848"/>
      <c r="FHQ73" s="848"/>
      <c r="FHR73" s="848"/>
      <c r="FHS73" s="848"/>
      <c r="FHT73" s="848"/>
      <c r="FHU73" s="848"/>
      <c r="FHV73" s="848"/>
      <c r="FHW73" s="848"/>
      <c r="FHX73" s="848"/>
      <c r="FHY73" s="848"/>
      <c r="FHZ73" s="848"/>
      <c r="FIA73" s="848"/>
      <c r="FIB73" s="848"/>
      <c r="FIC73" s="848"/>
      <c r="FID73" s="848"/>
      <c r="FIE73" s="848"/>
      <c r="FIF73" s="848"/>
      <c r="FIG73" s="848"/>
      <c r="FIH73" s="848"/>
      <c r="FII73" s="848"/>
      <c r="FIJ73" s="848"/>
      <c r="FIK73" s="848"/>
      <c r="FIL73" s="848"/>
      <c r="FIM73" s="848"/>
      <c r="FIN73" s="848"/>
      <c r="FIO73" s="848"/>
      <c r="FIP73" s="848"/>
      <c r="FIQ73" s="848"/>
      <c r="FIR73" s="848"/>
      <c r="FIS73" s="848"/>
      <c r="FIT73" s="848"/>
      <c r="FIU73" s="848"/>
      <c r="FIV73" s="848"/>
      <c r="FIW73" s="848"/>
      <c r="FIX73" s="848"/>
      <c r="FIY73" s="848"/>
      <c r="FIZ73" s="848"/>
      <c r="FJA73" s="848"/>
      <c r="FJB73" s="848"/>
      <c r="FJC73" s="848"/>
      <c r="FJD73" s="848"/>
      <c r="FJE73" s="848"/>
      <c r="FJF73" s="848"/>
      <c r="FJG73" s="848"/>
      <c r="FJH73" s="848"/>
      <c r="FJI73" s="848"/>
      <c r="FJJ73" s="848"/>
      <c r="FJK73" s="848"/>
      <c r="FJL73" s="848"/>
      <c r="FJM73" s="848"/>
      <c r="FJN73" s="848"/>
      <c r="FJO73" s="848"/>
      <c r="FJP73" s="848"/>
      <c r="FJQ73" s="848"/>
      <c r="FJR73" s="848"/>
      <c r="FJS73" s="848"/>
      <c r="FJT73" s="848"/>
      <c r="FJU73" s="848"/>
      <c r="FJV73" s="848"/>
      <c r="FJW73" s="848"/>
      <c r="FJX73" s="848"/>
      <c r="FJY73" s="848"/>
      <c r="FJZ73" s="848"/>
      <c r="FKA73" s="848"/>
      <c r="FKB73" s="848"/>
      <c r="FKC73" s="848"/>
      <c r="FKD73" s="848"/>
      <c r="FKE73" s="848"/>
      <c r="FKF73" s="848"/>
      <c r="FKG73" s="848"/>
      <c r="FKH73" s="848"/>
      <c r="FKI73" s="848"/>
      <c r="FKJ73" s="848"/>
      <c r="FKK73" s="848"/>
      <c r="FKL73" s="848"/>
      <c r="FKM73" s="848"/>
      <c r="FKN73" s="848"/>
      <c r="FKO73" s="848"/>
      <c r="FKP73" s="848"/>
      <c r="FKQ73" s="848"/>
      <c r="FKR73" s="848"/>
      <c r="FKS73" s="848"/>
      <c r="FKT73" s="848"/>
      <c r="FKU73" s="848"/>
      <c r="FKV73" s="848"/>
      <c r="FKW73" s="848"/>
      <c r="FKX73" s="848"/>
      <c r="FKY73" s="848"/>
      <c r="FKZ73" s="848"/>
      <c r="FLA73" s="848"/>
      <c r="FLB73" s="848"/>
      <c r="FLC73" s="848"/>
      <c r="FLD73" s="848"/>
      <c r="FLE73" s="848"/>
      <c r="FLF73" s="848"/>
      <c r="FLG73" s="848"/>
      <c r="FLH73" s="848"/>
      <c r="FLI73" s="848"/>
      <c r="FLJ73" s="848"/>
      <c r="FLK73" s="848"/>
      <c r="FLL73" s="848"/>
      <c r="FLM73" s="848"/>
      <c r="FLN73" s="848"/>
      <c r="FLO73" s="848"/>
      <c r="FLP73" s="848"/>
      <c r="FLQ73" s="848"/>
      <c r="FLR73" s="848"/>
      <c r="FLS73" s="848"/>
      <c r="FLT73" s="848"/>
      <c r="FLU73" s="848"/>
      <c r="FLV73" s="848"/>
      <c r="FLW73" s="848"/>
      <c r="FLX73" s="848"/>
      <c r="FLY73" s="848"/>
      <c r="FLZ73" s="848"/>
      <c r="FMA73" s="848"/>
      <c r="FMB73" s="848"/>
      <c r="FMC73" s="848"/>
      <c r="FMD73" s="848"/>
      <c r="FME73" s="848"/>
      <c r="FMF73" s="848"/>
      <c r="FMG73" s="848"/>
      <c r="FMH73" s="848"/>
      <c r="FMI73" s="848"/>
      <c r="FMJ73" s="848"/>
      <c r="FMK73" s="848"/>
      <c r="FML73" s="848"/>
      <c r="FMM73" s="848"/>
      <c r="FMN73" s="848"/>
      <c r="FMO73" s="848"/>
      <c r="FMP73" s="848"/>
      <c r="FMQ73" s="848"/>
      <c r="FMR73" s="848"/>
      <c r="FMS73" s="848"/>
      <c r="FMT73" s="848"/>
      <c r="FMU73" s="848"/>
      <c r="FMV73" s="848"/>
      <c r="FMW73" s="848"/>
      <c r="FMX73" s="848"/>
      <c r="FMY73" s="848"/>
      <c r="FMZ73" s="848"/>
      <c r="FNA73" s="848"/>
      <c r="FNB73" s="848"/>
      <c r="FNC73" s="848"/>
      <c r="FND73" s="848"/>
      <c r="FNE73" s="848"/>
      <c r="FNF73" s="848"/>
      <c r="FNG73" s="848"/>
      <c r="FNH73" s="848"/>
      <c r="FNI73" s="848"/>
      <c r="FNJ73" s="848"/>
      <c r="FNK73" s="848"/>
      <c r="FNL73" s="848"/>
      <c r="FNM73" s="848"/>
      <c r="FNN73" s="848"/>
      <c r="FNO73" s="848"/>
      <c r="FNP73" s="848"/>
      <c r="FNQ73" s="848"/>
      <c r="FNR73" s="848"/>
      <c r="FNS73" s="848"/>
      <c r="FNT73" s="848"/>
      <c r="FNU73" s="848"/>
      <c r="FNV73" s="848"/>
      <c r="FNW73" s="848"/>
      <c r="FNX73" s="848"/>
      <c r="FNY73" s="848"/>
      <c r="FNZ73" s="848"/>
      <c r="FOA73" s="848"/>
      <c r="FOB73" s="848"/>
      <c r="FOC73" s="848"/>
      <c r="FOD73" s="848"/>
      <c r="FOE73" s="848"/>
      <c r="FOF73" s="848"/>
      <c r="FOG73" s="848"/>
      <c r="FOH73" s="848"/>
      <c r="FOI73" s="848"/>
      <c r="FOJ73" s="848"/>
      <c r="FOK73" s="848"/>
      <c r="FOL73" s="848"/>
      <c r="FOM73" s="848"/>
      <c r="FON73" s="848"/>
      <c r="FOO73" s="848"/>
      <c r="FOP73" s="848"/>
      <c r="FOQ73" s="848"/>
      <c r="FOR73" s="848"/>
      <c r="FOS73" s="848"/>
      <c r="FOT73" s="848"/>
      <c r="FOU73" s="848"/>
      <c r="FOV73" s="848"/>
      <c r="FOW73" s="848"/>
      <c r="FOX73" s="848"/>
      <c r="FOY73" s="848"/>
      <c r="FOZ73" s="848"/>
      <c r="FPA73" s="848"/>
      <c r="FPB73" s="848"/>
      <c r="FPC73" s="848"/>
      <c r="FPD73" s="848"/>
      <c r="FPE73" s="848"/>
      <c r="FPF73" s="848"/>
      <c r="FPG73" s="848"/>
      <c r="FPH73" s="848"/>
      <c r="FPI73" s="848"/>
      <c r="FPJ73" s="848"/>
      <c r="FPK73" s="848"/>
      <c r="FPL73" s="848"/>
      <c r="FPM73" s="848"/>
      <c r="FPN73" s="848"/>
      <c r="FPO73" s="848"/>
      <c r="FPP73" s="848"/>
      <c r="FPQ73" s="848"/>
      <c r="FPR73" s="848"/>
      <c r="FPS73" s="848"/>
      <c r="FPT73" s="848"/>
      <c r="FPU73" s="848"/>
      <c r="FPV73" s="848"/>
      <c r="FPW73" s="848"/>
      <c r="FPX73" s="848"/>
      <c r="FPY73" s="848"/>
      <c r="FPZ73" s="848"/>
      <c r="FQA73" s="848"/>
      <c r="FQB73" s="848"/>
      <c r="FQC73" s="848"/>
      <c r="FQD73" s="848"/>
      <c r="FQE73" s="848"/>
      <c r="FQF73" s="848"/>
      <c r="FQG73" s="848"/>
      <c r="FQH73" s="848"/>
      <c r="FQI73" s="848"/>
      <c r="FQJ73" s="848"/>
      <c r="FQK73" s="848"/>
      <c r="FQL73" s="848"/>
      <c r="FQM73" s="848"/>
      <c r="FQN73" s="848"/>
      <c r="FQO73" s="848"/>
      <c r="FQP73" s="848"/>
      <c r="FQQ73" s="848"/>
      <c r="FQR73" s="848"/>
      <c r="FQS73" s="848"/>
      <c r="FQT73" s="848"/>
      <c r="FQU73" s="848"/>
      <c r="FQV73" s="848"/>
      <c r="FQW73" s="848"/>
      <c r="FQX73" s="848"/>
      <c r="FQY73" s="848"/>
      <c r="FQZ73" s="848"/>
      <c r="FRA73" s="848"/>
      <c r="FRB73" s="848"/>
      <c r="FRC73" s="848"/>
      <c r="FRD73" s="848"/>
      <c r="FRE73" s="848"/>
      <c r="FRF73" s="848"/>
      <c r="FRG73" s="848"/>
      <c r="FRH73" s="848"/>
      <c r="FRI73" s="848"/>
      <c r="FRJ73" s="848"/>
      <c r="FRK73" s="848"/>
      <c r="FRL73" s="848"/>
      <c r="FRM73" s="848"/>
      <c r="FRN73" s="848"/>
      <c r="FRO73" s="848"/>
      <c r="FRP73" s="848"/>
      <c r="FRQ73" s="848"/>
      <c r="FRR73" s="848"/>
      <c r="FRS73" s="848"/>
      <c r="FRT73" s="848"/>
      <c r="FRU73" s="848"/>
      <c r="FRV73" s="848"/>
      <c r="FRW73" s="848"/>
      <c r="FRX73" s="848"/>
      <c r="FRY73" s="848"/>
      <c r="FRZ73" s="848"/>
      <c r="FSA73" s="848"/>
      <c r="FSB73" s="848"/>
      <c r="FSC73" s="848"/>
      <c r="FSD73" s="848"/>
      <c r="FSE73" s="848"/>
      <c r="FSF73" s="848"/>
      <c r="FSG73" s="848"/>
      <c r="FSH73" s="848"/>
      <c r="FSI73" s="848"/>
      <c r="FSJ73" s="848"/>
      <c r="FSK73" s="848"/>
      <c r="FSL73" s="848"/>
      <c r="FSM73" s="848"/>
      <c r="FSN73" s="848"/>
      <c r="FSO73" s="848"/>
      <c r="FSP73" s="848"/>
      <c r="FSQ73" s="848"/>
      <c r="FSR73" s="848"/>
      <c r="FSS73" s="848"/>
      <c r="FST73" s="848"/>
      <c r="FSU73" s="848"/>
      <c r="FSV73" s="848"/>
      <c r="FSW73" s="848"/>
      <c r="FSX73" s="848"/>
      <c r="FSY73" s="848"/>
      <c r="FSZ73" s="848"/>
      <c r="FTA73" s="848"/>
      <c r="FTB73" s="848"/>
      <c r="FTC73" s="848"/>
      <c r="FTD73" s="848"/>
      <c r="FTE73" s="848"/>
      <c r="FTF73" s="848"/>
      <c r="FTG73" s="848"/>
      <c r="FTH73" s="848"/>
      <c r="FTI73" s="848"/>
      <c r="FTJ73" s="848"/>
      <c r="FTK73" s="848"/>
      <c r="FTL73" s="848"/>
      <c r="FTM73" s="848"/>
      <c r="FTN73" s="848"/>
      <c r="FTO73" s="848"/>
      <c r="FTP73" s="848"/>
      <c r="FTQ73" s="848"/>
      <c r="FTR73" s="848"/>
      <c r="FTS73" s="848"/>
      <c r="FTT73" s="848"/>
      <c r="FTU73" s="848"/>
      <c r="FTV73" s="848"/>
      <c r="FTW73" s="848"/>
      <c r="FTX73" s="848"/>
      <c r="FTY73" s="848"/>
      <c r="FTZ73" s="848"/>
      <c r="FUA73" s="848"/>
      <c r="FUB73" s="848"/>
      <c r="FUC73" s="848"/>
      <c r="FUD73" s="848"/>
      <c r="FUE73" s="848"/>
      <c r="FUF73" s="848"/>
      <c r="FUG73" s="848"/>
      <c r="FUH73" s="848"/>
      <c r="FUI73" s="848"/>
      <c r="FUJ73" s="848"/>
      <c r="FUK73" s="848"/>
      <c r="FUL73" s="848"/>
      <c r="FUM73" s="848"/>
      <c r="FUN73" s="848"/>
      <c r="FUO73" s="848"/>
      <c r="FUP73" s="848"/>
      <c r="FUQ73" s="848"/>
      <c r="FUR73" s="848"/>
      <c r="FUS73" s="848"/>
      <c r="FUT73" s="848"/>
      <c r="FUU73" s="848"/>
      <c r="FUV73" s="848"/>
      <c r="FUW73" s="848"/>
      <c r="FUX73" s="848"/>
      <c r="FUY73" s="848"/>
      <c r="FUZ73" s="848"/>
      <c r="FVA73" s="848"/>
      <c r="FVB73" s="848"/>
      <c r="FVC73" s="848"/>
      <c r="FVD73" s="848"/>
      <c r="FVE73" s="848"/>
      <c r="FVF73" s="848"/>
      <c r="FVG73" s="848"/>
      <c r="FVH73" s="848"/>
      <c r="FVI73" s="848"/>
      <c r="FVJ73" s="848"/>
      <c r="FVK73" s="848"/>
      <c r="FVL73" s="848"/>
      <c r="FVM73" s="848"/>
      <c r="FVN73" s="848"/>
      <c r="FVO73" s="848"/>
      <c r="FVP73" s="848"/>
      <c r="FVQ73" s="848"/>
      <c r="FVR73" s="848"/>
      <c r="FVS73" s="848"/>
      <c r="FVT73" s="848"/>
      <c r="FVU73" s="848"/>
      <c r="FVV73" s="848"/>
      <c r="FVW73" s="848"/>
      <c r="FVX73" s="848"/>
      <c r="FVY73" s="848"/>
      <c r="FVZ73" s="848"/>
      <c r="FWA73" s="848"/>
      <c r="FWB73" s="848"/>
      <c r="FWC73" s="848"/>
      <c r="FWD73" s="848"/>
      <c r="FWE73" s="848"/>
      <c r="FWF73" s="848"/>
      <c r="FWG73" s="848"/>
      <c r="FWH73" s="848"/>
      <c r="FWI73" s="848"/>
      <c r="FWJ73" s="848"/>
      <c r="FWK73" s="848"/>
      <c r="FWL73" s="848"/>
      <c r="FWM73" s="848"/>
      <c r="FWN73" s="848"/>
      <c r="FWO73" s="848"/>
      <c r="FWP73" s="848"/>
      <c r="FWQ73" s="848"/>
      <c r="FWR73" s="848"/>
      <c r="FWS73" s="848"/>
      <c r="FWT73" s="848"/>
      <c r="FWU73" s="848"/>
      <c r="FWV73" s="848"/>
      <c r="FWW73" s="848"/>
      <c r="FWX73" s="848"/>
      <c r="FWY73" s="848"/>
      <c r="FWZ73" s="848"/>
      <c r="FXA73" s="848"/>
      <c r="FXB73" s="848"/>
      <c r="FXC73" s="848"/>
      <c r="FXD73" s="848"/>
      <c r="FXE73" s="848"/>
      <c r="FXF73" s="848"/>
      <c r="FXG73" s="848"/>
      <c r="FXH73" s="848"/>
      <c r="FXI73" s="848"/>
      <c r="FXJ73" s="848"/>
      <c r="FXK73" s="848"/>
      <c r="FXL73" s="848"/>
      <c r="FXM73" s="848"/>
      <c r="FXN73" s="848"/>
      <c r="FXO73" s="848"/>
      <c r="FXP73" s="848"/>
      <c r="FXQ73" s="848"/>
      <c r="FXR73" s="848"/>
      <c r="FXS73" s="848"/>
      <c r="FXT73" s="848"/>
      <c r="FXU73" s="848"/>
      <c r="FXV73" s="848"/>
      <c r="FXW73" s="848"/>
      <c r="FXX73" s="848"/>
      <c r="FXY73" s="848"/>
      <c r="FXZ73" s="848"/>
      <c r="FYA73" s="848"/>
      <c r="FYB73" s="848"/>
      <c r="FYC73" s="848"/>
      <c r="FYD73" s="848"/>
      <c r="FYE73" s="848"/>
      <c r="FYF73" s="848"/>
      <c r="FYG73" s="848"/>
      <c r="FYH73" s="848"/>
      <c r="FYI73" s="848"/>
      <c r="FYJ73" s="848"/>
      <c r="FYK73" s="848"/>
      <c r="FYL73" s="848"/>
      <c r="FYM73" s="848"/>
      <c r="FYN73" s="848"/>
      <c r="FYO73" s="848"/>
      <c r="FYP73" s="848"/>
      <c r="FYQ73" s="848"/>
      <c r="FYR73" s="848"/>
      <c r="FYS73" s="848"/>
      <c r="FYT73" s="848"/>
      <c r="FYU73" s="848"/>
      <c r="FYV73" s="848"/>
      <c r="FYW73" s="848"/>
      <c r="FYX73" s="848"/>
      <c r="FYY73" s="848"/>
      <c r="FYZ73" s="848"/>
      <c r="FZA73" s="848"/>
      <c r="FZB73" s="848"/>
      <c r="FZC73" s="848"/>
      <c r="FZD73" s="848"/>
      <c r="FZE73" s="848"/>
      <c r="FZF73" s="848"/>
      <c r="FZG73" s="848"/>
      <c r="FZH73" s="848"/>
      <c r="FZI73" s="848"/>
      <c r="FZJ73" s="848"/>
      <c r="FZK73" s="848"/>
      <c r="FZL73" s="848"/>
      <c r="FZM73" s="848"/>
      <c r="FZN73" s="848"/>
      <c r="FZO73" s="848"/>
      <c r="FZP73" s="848"/>
      <c r="FZQ73" s="848"/>
      <c r="FZR73" s="848"/>
      <c r="FZS73" s="848"/>
      <c r="FZT73" s="848"/>
      <c r="FZU73" s="848"/>
      <c r="FZV73" s="848"/>
      <c r="FZW73" s="848"/>
      <c r="FZX73" s="848"/>
      <c r="FZY73" s="848"/>
      <c r="FZZ73" s="848"/>
      <c r="GAA73" s="848"/>
      <c r="GAB73" s="848"/>
      <c r="GAC73" s="848"/>
      <c r="GAD73" s="848"/>
      <c r="GAE73" s="848"/>
      <c r="GAF73" s="848"/>
      <c r="GAG73" s="848"/>
      <c r="GAH73" s="848"/>
      <c r="GAI73" s="848"/>
      <c r="GAJ73" s="848"/>
      <c r="GAK73" s="848"/>
      <c r="GAL73" s="848"/>
      <c r="GAM73" s="848"/>
      <c r="GAN73" s="848"/>
      <c r="GAO73" s="848"/>
      <c r="GAP73" s="848"/>
      <c r="GAQ73" s="848"/>
      <c r="GAR73" s="848"/>
      <c r="GAS73" s="848"/>
      <c r="GAT73" s="848"/>
      <c r="GAU73" s="848"/>
      <c r="GAV73" s="848"/>
      <c r="GAW73" s="848"/>
      <c r="GAX73" s="848"/>
      <c r="GAY73" s="848"/>
      <c r="GAZ73" s="848"/>
      <c r="GBA73" s="848"/>
      <c r="GBB73" s="848"/>
      <c r="GBC73" s="848"/>
      <c r="GBD73" s="848"/>
      <c r="GBE73" s="848"/>
      <c r="GBF73" s="848"/>
      <c r="GBG73" s="848"/>
      <c r="GBH73" s="848"/>
      <c r="GBI73" s="848"/>
      <c r="GBJ73" s="848"/>
      <c r="GBK73" s="848"/>
      <c r="GBL73" s="848"/>
      <c r="GBM73" s="848"/>
      <c r="GBN73" s="848"/>
      <c r="GBO73" s="848"/>
      <c r="GBP73" s="848"/>
      <c r="GBQ73" s="848"/>
      <c r="GBR73" s="848"/>
      <c r="GBS73" s="848"/>
      <c r="GBT73" s="848"/>
      <c r="GBU73" s="848"/>
      <c r="GBV73" s="848"/>
      <c r="GBW73" s="848"/>
      <c r="GBX73" s="848"/>
      <c r="GBY73" s="848"/>
      <c r="GBZ73" s="848"/>
      <c r="GCA73" s="848"/>
      <c r="GCB73" s="848"/>
      <c r="GCC73" s="848"/>
      <c r="GCD73" s="848"/>
      <c r="GCE73" s="848"/>
      <c r="GCF73" s="848"/>
      <c r="GCG73" s="848"/>
      <c r="GCH73" s="848"/>
      <c r="GCI73" s="848"/>
      <c r="GCJ73" s="848"/>
      <c r="GCK73" s="848"/>
      <c r="GCL73" s="848"/>
      <c r="GCM73" s="848"/>
      <c r="GCN73" s="848"/>
      <c r="GCO73" s="848"/>
      <c r="GCP73" s="848"/>
      <c r="GCQ73" s="848"/>
      <c r="GCR73" s="848"/>
      <c r="GCS73" s="848"/>
      <c r="GCT73" s="848"/>
      <c r="GCU73" s="848"/>
      <c r="GCV73" s="848"/>
      <c r="GCW73" s="848"/>
      <c r="GCX73" s="848"/>
      <c r="GCY73" s="848"/>
      <c r="GCZ73" s="848"/>
      <c r="GDA73" s="848"/>
      <c r="GDB73" s="848"/>
      <c r="GDC73" s="848"/>
      <c r="GDD73" s="848"/>
      <c r="GDE73" s="848"/>
      <c r="GDF73" s="848"/>
      <c r="GDG73" s="848"/>
      <c r="GDH73" s="848"/>
      <c r="GDI73" s="848"/>
      <c r="GDJ73" s="848"/>
      <c r="GDK73" s="848"/>
      <c r="GDL73" s="848"/>
      <c r="GDM73" s="848"/>
      <c r="GDN73" s="848"/>
      <c r="GDO73" s="848"/>
      <c r="GDP73" s="848"/>
      <c r="GDQ73" s="848"/>
      <c r="GDR73" s="848"/>
      <c r="GDS73" s="848"/>
      <c r="GDT73" s="848"/>
      <c r="GDU73" s="848"/>
      <c r="GDV73" s="848"/>
      <c r="GDW73" s="848"/>
      <c r="GDX73" s="848"/>
      <c r="GDY73" s="848"/>
      <c r="GDZ73" s="848"/>
      <c r="GEA73" s="848"/>
      <c r="GEB73" s="848"/>
      <c r="GEC73" s="848"/>
      <c r="GED73" s="848"/>
      <c r="GEE73" s="848"/>
      <c r="GEF73" s="848"/>
      <c r="GEG73" s="848"/>
      <c r="GEH73" s="848"/>
      <c r="GEI73" s="848"/>
      <c r="GEJ73" s="848"/>
      <c r="GEK73" s="848"/>
      <c r="GEL73" s="848"/>
      <c r="GEM73" s="848"/>
      <c r="GEN73" s="848"/>
      <c r="GEO73" s="848"/>
      <c r="GEP73" s="848"/>
      <c r="GEQ73" s="848"/>
      <c r="GER73" s="848"/>
      <c r="GES73" s="848"/>
      <c r="GET73" s="848"/>
      <c r="GEU73" s="848"/>
      <c r="GEV73" s="848"/>
      <c r="GEW73" s="848"/>
      <c r="GEX73" s="848"/>
      <c r="GEY73" s="848"/>
      <c r="GEZ73" s="848"/>
      <c r="GFA73" s="848"/>
      <c r="GFB73" s="848"/>
      <c r="GFC73" s="848"/>
      <c r="GFD73" s="848"/>
      <c r="GFE73" s="848"/>
      <c r="GFF73" s="848"/>
      <c r="GFG73" s="848"/>
      <c r="GFH73" s="848"/>
      <c r="GFI73" s="848"/>
      <c r="GFJ73" s="848"/>
      <c r="GFK73" s="848"/>
      <c r="GFL73" s="848"/>
      <c r="GFM73" s="848"/>
      <c r="GFN73" s="848"/>
      <c r="GFO73" s="848"/>
      <c r="GFP73" s="848"/>
      <c r="GFQ73" s="848"/>
      <c r="GFR73" s="848"/>
      <c r="GFS73" s="848"/>
      <c r="GFT73" s="848"/>
      <c r="GFU73" s="848"/>
      <c r="GFV73" s="848"/>
      <c r="GFW73" s="848"/>
      <c r="GFX73" s="848"/>
      <c r="GFY73" s="848"/>
      <c r="GFZ73" s="848"/>
      <c r="GGA73" s="848"/>
      <c r="GGB73" s="848"/>
      <c r="GGC73" s="848"/>
      <c r="GGD73" s="848"/>
      <c r="GGE73" s="848"/>
      <c r="GGF73" s="848"/>
      <c r="GGG73" s="848"/>
      <c r="GGH73" s="848"/>
      <c r="GGI73" s="848"/>
      <c r="GGJ73" s="848"/>
      <c r="GGK73" s="848"/>
      <c r="GGL73" s="848"/>
      <c r="GGM73" s="848"/>
      <c r="GGN73" s="848"/>
      <c r="GGO73" s="848"/>
      <c r="GGP73" s="848"/>
      <c r="GGQ73" s="848"/>
      <c r="GGR73" s="848"/>
      <c r="GGS73" s="848"/>
      <c r="GGT73" s="848"/>
      <c r="GGU73" s="848"/>
      <c r="GGV73" s="848"/>
      <c r="GGW73" s="848"/>
      <c r="GGX73" s="848"/>
      <c r="GGY73" s="848"/>
      <c r="GGZ73" s="848"/>
      <c r="GHA73" s="848"/>
      <c r="GHB73" s="848"/>
      <c r="GHC73" s="848"/>
      <c r="GHD73" s="848"/>
      <c r="GHE73" s="848"/>
      <c r="GHF73" s="848"/>
      <c r="GHG73" s="848"/>
      <c r="GHH73" s="848"/>
      <c r="GHI73" s="848"/>
      <c r="GHJ73" s="848"/>
      <c r="GHK73" s="848"/>
      <c r="GHL73" s="848"/>
      <c r="GHM73" s="848"/>
      <c r="GHN73" s="848"/>
      <c r="GHO73" s="848"/>
      <c r="GHP73" s="848"/>
      <c r="GHQ73" s="848"/>
      <c r="GHR73" s="848"/>
      <c r="GHS73" s="848"/>
      <c r="GHT73" s="848"/>
      <c r="GHU73" s="848"/>
      <c r="GHV73" s="848"/>
      <c r="GHW73" s="848"/>
      <c r="GHX73" s="848"/>
      <c r="GHY73" s="848"/>
      <c r="GHZ73" s="848"/>
      <c r="GIA73" s="848"/>
      <c r="GIB73" s="848"/>
      <c r="GIC73" s="848"/>
      <c r="GID73" s="848"/>
      <c r="GIE73" s="848"/>
      <c r="GIF73" s="848"/>
      <c r="GIG73" s="848"/>
      <c r="GIH73" s="848"/>
      <c r="GII73" s="848"/>
      <c r="GIJ73" s="848"/>
      <c r="GIK73" s="848"/>
      <c r="GIL73" s="848"/>
      <c r="GIM73" s="848"/>
      <c r="GIN73" s="848"/>
      <c r="GIO73" s="848"/>
      <c r="GIP73" s="848"/>
      <c r="GIQ73" s="848"/>
      <c r="GIR73" s="848"/>
      <c r="GIS73" s="848"/>
      <c r="GIT73" s="848"/>
      <c r="GIU73" s="848"/>
      <c r="GIV73" s="848"/>
      <c r="GIW73" s="848"/>
      <c r="GIX73" s="848"/>
      <c r="GIY73" s="848"/>
      <c r="GIZ73" s="848"/>
      <c r="GJA73" s="848"/>
      <c r="GJB73" s="848"/>
      <c r="GJC73" s="848"/>
      <c r="GJD73" s="848"/>
      <c r="GJE73" s="848"/>
      <c r="GJF73" s="848"/>
      <c r="GJG73" s="848"/>
      <c r="GJH73" s="848"/>
      <c r="GJI73" s="848"/>
      <c r="GJJ73" s="848"/>
      <c r="GJK73" s="848"/>
      <c r="GJL73" s="848"/>
      <c r="GJM73" s="848"/>
      <c r="GJN73" s="848"/>
      <c r="GJO73" s="848"/>
      <c r="GJP73" s="848"/>
      <c r="GJQ73" s="848"/>
      <c r="GJR73" s="848"/>
      <c r="GJS73" s="848"/>
      <c r="GJT73" s="848"/>
      <c r="GJU73" s="848"/>
      <c r="GJV73" s="848"/>
      <c r="GJW73" s="848"/>
      <c r="GJX73" s="848"/>
      <c r="GJY73" s="848"/>
      <c r="GJZ73" s="848"/>
      <c r="GKA73" s="848"/>
      <c r="GKB73" s="848"/>
      <c r="GKC73" s="848"/>
      <c r="GKD73" s="848"/>
      <c r="GKE73" s="848"/>
      <c r="GKF73" s="848"/>
      <c r="GKG73" s="848"/>
      <c r="GKH73" s="848"/>
      <c r="GKI73" s="848"/>
      <c r="GKJ73" s="848"/>
      <c r="GKK73" s="848"/>
      <c r="GKL73" s="848"/>
      <c r="GKM73" s="848"/>
      <c r="GKN73" s="848"/>
      <c r="GKO73" s="848"/>
      <c r="GKP73" s="848"/>
      <c r="GKQ73" s="848"/>
      <c r="GKR73" s="848"/>
      <c r="GKS73" s="848"/>
      <c r="GKT73" s="848"/>
      <c r="GKU73" s="848"/>
      <c r="GKV73" s="848"/>
      <c r="GKW73" s="848"/>
      <c r="GKX73" s="848"/>
      <c r="GKY73" s="848"/>
      <c r="GKZ73" s="848"/>
      <c r="GLA73" s="848"/>
      <c r="GLB73" s="848"/>
      <c r="GLC73" s="848"/>
      <c r="GLD73" s="848"/>
      <c r="GLE73" s="848"/>
      <c r="GLF73" s="848"/>
      <c r="GLG73" s="848"/>
      <c r="GLH73" s="848"/>
      <c r="GLI73" s="848"/>
      <c r="GLJ73" s="848"/>
      <c r="GLK73" s="848"/>
      <c r="GLL73" s="848"/>
      <c r="GLM73" s="848"/>
      <c r="GLN73" s="848"/>
      <c r="GLO73" s="848"/>
      <c r="GLP73" s="848"/>
      <c r="GLQ73" s="848"/>
      <c r="GLR73" s="848"/>
      <c r="GLS73" s="848"/>
      <c r="GLT73" s="848"/>
      <c r="GLU73" s="848"/>
      <c r="GLV73" s="848"/>
      <c r="GLW73" s="848"/>
      <c r="GLX73" s="848"/>
      <c r="GLY73" s="848"/>
      <c r="GLZ73" s="848"/>
      <c r="GMA73" s="848"/>
      <c r="GMB73" s="848"/>
      <c r="GMC73" s="848"/>
      <c r="GMD73" s="848"/>
      <c r="GME73" s="848"/>
      <c r="GMF73" s="848"/>
      <c r="GMG73" s="848"/>
      <c r="GMH73" s="848"/>
      <c r="GMI73" s="848"/>
      <c r="GMJ73" s="848"/>
      <c r="GMK73" s="848"/>
      <c r="GML73" s="848"/>
      <c r="GMM73" s="848"/>
      <c r="GMN73" s="848"/>
      <c r="GMO73" s="848"/>
      <c r="GMP73" s="848"/>
      <c r="GMQ73" s="848"/>
      <c r="GMR73" s="848"/>
      <c r="GMS73" s="848"/>
      <c r="GMT73" s="848"/>
      <c r="GMU73" s="848"/>
      <c r="GMV73" s="848"/>
      <c r="GMW73" s="848"/>
      <c r="GMX73" s="848"/>
      <c r="GMY73" s="848"/>
      <c r="GMZ73" s="848"/>
      <c r="GNA73" s="848"/>
      <c r="GNB73" s="848"/>
      <c r="GNC73" s="848"/>
      <c r="GND73" s="848"/>
      <c r="GNE73" s="848"/>
      <c r="GNF73" s="848"/>
      <c r="GNG73" s="848"/>
      <c r="GNH73" s="848"/>
      <c r="GNI73" s="848"/>
      <c r="GNJ73" s="848"/>
      <c r="GNK73" s="848"/>
      <c r="GNL73" s="848"/>
      <c r="GNM73" s="848"/>
      <c r="GNN73" s="848"/>
      <c r="GNO73" s="848"/>
      <c r="GNP73" s="848"/>
      <c r="GNQ73" s="848"/>
      <c r="GNR73" s="848"/>
      <c r="GNS73" s="848"/>
      <c r="GNT73" s="848"/>
      <c r="GNU73" s="848"/>
      <c r="GNV73" s="848"/>
      <c r="GNW73" s="848"/>
      <c r="GNX73" s="848"/>
      <c r="GNY73" s="848"/>
      <c r="GNZ73" s="848"/>
      <c r="GOA73" s="848"/>
      <c r="GOB73" s="848"/>
      <c r="GOC73" s="848"/>
      <c r="GOD73" s="848"/>
      <c r="GOE73" s="848"/>
      <c r="GOF73" s="848"/>
      <c r="GOG73" s="848"/>
      <c r="GOH73" s="848"/>
      <c r="GOI73" s="848"/>
      <c r="GOJ73" s="848"/>
      <c r="GOK73" s="848"/>
      <c r="GOL73" s="848"/>
      <c r="GOM73" s="848"/>
      <c r="GON73" s="848"/>
      <c r="GOO73" s="848"/>
      <c r="GOP73" s="848"/>
      <c r="GOQ73" s="848"/>
      <c r="GOR73" s="848"/>
      <c r="GOS73" s="848"/>
      <c r="GOT73" s="848"/>
      <c r="GOU73" s="848"/>
      <c r="GOV73" s="848"/>
      <c r="GOW73" s="848"/>
      <c r="GOX73" s="848"/>
      <c r="GOY73" s="848"/>
      <c r="GOZ73" s="848"/>
      <c r="GPA73" s="848"/>
      <c r="GPB73" s="848"/>
      <c r="GPC73" s="848"/>
      <c r="GPD73" s="848"/>
      <c r="GPE73" s="848"/>
      <c r="GPF73" s="848"/>
      <c r="GPG73" s="848"/>
      <c r="GPH73" s="848"/>
      <c r="GPI73" s="848"/>
      <c r="GPJ73" s="848"/>
      <c r="GPK73" s="848"/>
      <c r="GPL73" s="848"/>
      <c r="GPM73" s="848"/>
      <c r="GPN73" s="848"/>
      <c r="GPO73" s="848"/>
      <c r="GPP73" s="848"/>
      <c r="GPQ73" s="848"/>
      <c r="GPR73" s="848"/>
      <c r="GPS73" s="848"/>
      <c r="GPT73" s="848"/>
      <c r="GPU73" s="848"/>
      <c r="GPV73" s="848"/>
      <c r="GPW73" s="848"/>
      <c r="GPX73" s="848"/>
      <c r="GPY73" s="848"/>
      <c r="GPZ73" s="848"/>
      <c r="GQA73" s="848"/>
      <c r="GQB73" s="848"/>
      <c r="GQC73" s="848"/>
      <c r="GQD73" s="848"/>
      <c r="GQE73" s="848"/>
      <c r="GQF73" s="848"/>
      <c r="GQG73" s="848"/>
      <c r="GQH73" s="848"/>
      <c r="GQI73" s="848"/>
      <c r="GQJ73" s="848"/>
      <c r="GQK73" s="848"/>
      <c r="GQL73" s="848"/>
      <c r="GQM73" s="848"/>
      <c r="GQN73" s="848"/>
      <c r="GQO73" s="848"/>
      <c r="GQP73" s="848"/>
      <c r="GQQ73" s="848"/>
      <c r="GQR73" s="848"/>
      <c r="GQS73" s="848"/>
      <c r="GQT73" s="848"/>
      <c r="GQU73" s="848"/>
      <c r="GQV73" s="848"/>
      <c r="GQW73" s="848"/>
      <c r="GQX73" s="848"/>
      <c r="GQY73" s="848"/>
      <c r="GQZ73" s="848"/>
      <c r="GRA73" s="848"/>
      <c r="GRB73" s="848"/>
      <c r="GRC73" s="848"/>
      <c r="GRD73" s="848"/>
      <c r="GRE73" s="848"/>
      <c r="GRF73" s="848"/>
      <c r="GRG73" s="848"/>
      <c r="GRH73" s="848"/>
      <c r="GRI73" s="848"/>
      <c r="GRJ73" s="848"/>
      <c r="GRK73" s="848"/>
      <c r="GRL73" s="848"/>
      <c r="GRM73" s="848"/>
      <c r="GRN73" s="848"/>
      <c r="GRO73" s="848"/>
      <c r="GRP73" s="848"/>
      <c r="GRQ73" s="848"/>
      <c r="GRR73" s="848"/>
      <c r="GRS73" s="848"/>
      <c r="GRT73" s="848"/>
      <c r="GRU73" s="848"/>
      <c r="GRV73" s="848"/>
      <c r="GRW73" s="848"/>
      <c r="GRX73" s="848"/>
      <c r="GRY73" s="848"/>
      <c r="GRZ73" s="848"/>
      <c r="GSA73" s="848"/>
      <c r="GSB73" s="848"/>
      <c r="GSC73" s="848"/>
      <c r="GSD73" s="848"/>
      <c r="GSE73" s="848"/>
      <c r="GSF73" s="848"/>
      <c r="GSG73" s="848"/>
      <c r="GSH73" s="848"/>
      <c r="GSI73" s="848"/>
      <c r="GSJ73" s="848"/>
      <c r="GSK73" s="848"/>
      <c r="GSL73" s="848"/>
      <c r="GSM73" s="848"/>
      <c r="GSN73" s="848"/>
      <c r="GSO73" s="848"/>
      <c r="GSP73" s="848"/>
      <c r="GSQ73" s="848"/>
      <c r="GSR73" s="848"/>
      <c r="GSS73" s="848"/>
      <c r="GST73" s="848"/>
      <c r="GSU73" s="848"/>
      <c r="GSV73" s="848"/>
      <c r="GSW73" s="848"/>
      <c r="GSX73" s="848"/>
      <c r="GSY73" s="848"/>
      <c r="GSZ73" s="848"/>
      <c r="GTA73" s="848"/>
      <c r="GTB73" s="848"/>
      <c r="GTC73" s="848"/>
      <c r="GTD73" s="848"/>
      <c r="GTE73" s="848"/>
      <c r="GTF73" s="848"/>
      <c r="GTG73" s="848"/>
      <c r="GTH73" s="848"/>
      <c r="GTI73" s="848"/>
      <c r="GTJ73" s="848"/>
      <c r="GTK73" s="848"/>
      <c r="GTL73" s="848"/>
      <c r="GTM73" s="848"/>
      <c r="GTN73" s="848"/>
      <c r="GTO73" s="848"/>
      <c r="GTP73" s="848"/>
      <c r="GTQ73" s="848"/>
      <c r="GTR73" s="848"/>
      <c r="GTS73" s="848"/>
      <c r="GTT73" s="848"/>
      <c r="GTU73" s="848"/>
      <c r="GTV73" s="848"/>
      <c r="GTW73" s="848"/>
      <c r="GTX73" s="848"/>
      <c r="GTY73" s="848"/>
      <c r="GTZ73" s="848"/>
      <c r="GUA73" s="848"/>
      <c r="GUB73" s="848"/>
      <c r="GUC73" s="848"/>
      <c r="GUD73" s="848"/>
      <c r="GUE73" s="848"/>
      <c r="GUF73" s="848"/>
      <c r="GUG73" s="848"/>
      <c r="GUH73" s="848"/>
      <c r="GUI73" s="848"/>
      <c r="GUJ73" s="848"/>
      <c r="GUK73" s="848"/>
      <c r="GUL73" s="848"/>
      <c r="GUM73" s="848"/>
      <c r="GUN73" s="848"/>
      <c r="GUO73" s="848"/>
      <c r="GUP73" s="848"/>
      <c r="GUQ73" s="848"/>
      <c r="GUR73" s="848"/>
      <c r="GUS73" s="848"/>
      <c r="GUT73" s="848"/>
      <c r="GUU73" s="848"/>
      <c r="GUV73" s="848"/>
      <c r="GUW73" s="848"/>
      <c r="GUX73" s="848"/>
      <c r="GUY73" s="848"/>
      <c r="GUZ73" s="848"/>
      <c r="GVA73" s="848"/>
      <c r="GVB73" s="848"/>
      <c r="GVC73" s="848"/>
      <c r="GVD73" s="848"/>
      <c r="GVE73" s="848"/>
      <c r="GVF73" s="848"/>
      <c r="GVG73" s="848"/>
      <c r="GVH73" s="848"/>
      <c r="GVI73" s="848"/>
      <c r="GVJ73" s="848"/>
      <c r="GVK73" s="848"/>
      <c r="GVL73" s="848"/>
      <c r="GVM73" s="848"/>
      <c r="GVN73" s="848"/>
      <c r="GVO73" s="848"/>
      <c r="GVP73" s="848"/>
      <c r="GVQ73" s="848"/>
      <c r="GVR73" s="848"/>
      <c r="GVS73" s="848"/>
      <c r="GVT73" s="848"/>
      <c r="GVU73" s="848"/>
      <c r="GVV73" s="848"/>
      <c r="GVW73" s="848"/>
      <c r="GVX73" s="848"/>
      <c r="GVY73" s="848"/>
      <c r="GVZ73" s="848"/>
      <c r="GWA73" s="848"/>
      <c r="GWB73" s="848"/>
      <c r="GWC73" s="848"/>
      <c r="GWD73" s="848"/>
      <c r="GWE73" s="848"/>
      <c r="GWF73" s="848"/>
      <c r="GWG73" s="848"/>
      <c r="GWH73" s="848"/>
      <c r="GWI73" s="848"/>
      <c r="GWJ73" s="848"/>
      <c r="GWK73" s="848"/>
      <c r="GWL73" s="848"/>
      <c r="GWM73" s="848"/>
      <c r="GWN73" s="848"/>
      <c r="GWO73" s="848"/>
      <c r="GWP73" s="848"/>
      <c r="GWQ73" s="848"/>
      <c r="GWR73" s="848"/>
      <c r="GWS73" s="848"/>
      <c r="GWT73" s="848"/>
      <c r="GWU73" s="848"/>
      <c r="GWV73" s="848"/>
      <c r="GWW73" s="848"/>
      <c r="GWX73" s="848"/>
      <c r="GWY73" s="848"/>
      <c r="GWZ73" s="848"/>
      <c r="GXA73" s="848"/>
      <c r="GXB73" s="848"/>
      <c r="GXC73" s="848"/>
      <c r="GXD73" s="848"/>
      <c r="GXE73" s="848"/>
      <c r="GXF73" s="848"/>
      <c r="GXG73" s="848"/>
      <c r="GXH73" s="848"/>
      <c r="GXI73" s="848"/>
      <c r="GXJ73" s="848"/>
      <c r="GXK73" s="848"/>
      <c r="GXL73" s="848"/>
      <c r="GXM73" s="848"/>
      <c r="GXN73" s="848"/>
      <c r="GXO73" s="848"/>
      <c r="GXP73" s="848"/>
      <c r="GXQ73" s="848"/>
      <c r="GXR73" s="848"/>
      <c r="GXS73" s="848"/>
      <c r="GXT73" s="848"/>
      <c r="GXU73" s="848"/>
      <c r="GXV73" s="848"/>
      <c r="GXW73" s="848"/>
      <c r="GXX73" s="848"/>
      <c r="GXY73" s="848"/>
      <c r="GXZ73" s="848"/>
      <c r="GYA73" s="848"/>
      <c r="GYB73" s="848"/>
      <c r="GYC73" s="848"/>
      <c r="GYD73" s="848"/>
      <c r="GYE73" s="848"/>
      <c r="GYF73" s="848"/>
      <c r="GYG73" s="848"/>
      <c r="GYH73" s="848"/>
      <c r="GYI73" s="848"/>
      <c r="GYJ73" s="848"/>
      <c r="GYK73" s="848"/>
      <c r="GYL73" s="848"/>
      <c r="GYM73" s="848"/>
      <c r="GYN73" s="848"/>
      <c r="GYO73" s="848"/>
      <c r="GYP73" s="848"/>
      <c r="GYQ73" s="848"/>
      <c r="GYR73" s="848"/>
      <c r="GYS73" s="848"/>
      <c r="GYT73" s="848"/>
      <c r="GYU73" s="848"/>
      <c r="GYV73" s="848"/>
      <c r="GYW73" s="848"/>
      <c r="GYX73" s="848"/>
      <c r="GYY73" s="848"/>
      <c r="GYZ73" s="848"/>
      <c r="GZA73" s="848"/>
      <c r="GZB73" s="848"/>
      <c r="GZC73" s="848"/>
      <c r="GZD73" s="848"/>
      <c r="GZE73" s="848"/>
      <c r="GZF73" s="848"/>
      <c r="GZG73" s="848"/>
      <c r="GZH73" s="848"/>
      <c r="GZI73" s="848"/>
      <c r="GZJ73" s="848"/>
      <c r="GZK73" s="848"/>
      <c r="GZL73" s="848"/>
      <c r="GZM73" s="848"/>
      <c r="GZN73" s="848"/>
      <c r="GZO73" s="848"/>
      <c r="GZP73" s="848"/>
      <c r="GZQ73" s="848"/>
      <c r="GZR73" s="848"/>
      <c r="GZS73" s="848"/>
      <c r="GZT73" s="848"/>
      <c r="GZU73" s="848"/>
      <c r="GZV73" s="848"/>
      <c r="GZW73" s="848"/>
      <c r="GZX73" s="848"/>
      <c r="GZY73" s="848"/>
      <c r="GZZ73" s="848"/>
      <c r="HAA73" s="848"/>
      <c r="HAB73" s="848"/>
      <c r="HAC73" s="848"/>
      <c r="HAD73" s="848"/>
      <c r="HAE73" s="848"/>
      <c r="HAF73" s="848"/>
      <c r="HAG73" s="848"/>
      <c r="HAH73" s="848"/>
      <c r="HAI73" s="848"/>
      <c r="HAJ73" s="848"/>
      <c r="HAK73" s="848"/>
      <c r="HAL73" s="848"/>
      <c r="HAM73" s="848"/>
      <c r="HAN73" s="848"/>
      <c r="HAO73" s="848"/>
      <c r="HAP73" s="848"/>
      <c r="HAQ73" s="848"/>
      <c r="HAR73" s="848"/>
      <c r="HAS73" s="848"/>
      <c r="HAT73" s="848"/>
      <c r="HAU73" s="848"/>
      <c r="HAV73" s="848"/>
      <c r="HAW73" s="848"/>
      <c r="HAX73" s="848"/>
      <c r="HAY73" s="848"/>
      <c r="HAZ73" s="848"/>
      <c r="HBA73" s="848"/>
      <c r="HBB73" s="848"/>
      <c r="HBC73" s="848"/>
      <c r="HBD73" s="848"/>
      <c r="HBE73" s="848"/>
      <c r="HBF73" s="848"/>
      <c r="HBG73" s="848"/>
      <c r="HBH73" s="848"/>
      <c r="HBI73" s="848"/>
      <c r="HBJ73" s="848"/>
      <c r="HBK73" s="848"/>
      <c r="HBL73" s="848"/>
      <c r="HBM73" s="848"/>
      <c r="HBN73" s="848"/>
      <c r="HBO73" s="848"/>
      <c r="HBP73" s="848"/>
      <c r="HBQ73" s="848"/>
      <c r="HBR73" s="848"/>
      <c r="HBS73" s="848"/>
      <c r="HBT73" s="848"/>
      <c r="HBU73" s="848"/>
      <c r="HBV73" s="848"/>
      <c r="HBW73" s="848"/>
      <c r="HBX73" s="848"/>
      <c r="HBY73" s="848"/>
      <c r="HBZ73" s="848"/>
      <c r="HCA73" s="848"/>
      <c r="HCB73" s="848"/>
      <c r="HCC73" s="848"/>
      <c r="HCD73" s="848"/>
      <c r="HCE73" s="848"/>
      <c r="HCF73" s="848"/>
      <c r="HCG73" s="848"/>
      <c r="HCH73" s="848"/>
      <c r="HCI73" s="848"/>
      <c r="HCJ73" s="848"/>
      <c r="HCK73" s="848"/>
      <c r="HCL73" s="848"/>
      <c r="HCM73" s="848"/>
      <c r="HCN73" s="848"/>
      <c r="HCO73" s="848"/>
      <c r="HCP73" s="848"/>
      <c r="HCQ73" s="848"/>
      <c r="HCR73" s="848"/>
      <c r="HCS73" s="848"/>
      <c r="HCT73" s="848"/>
      <c r="HCU73" s="848"/>
      <c r="HCV73" s="848"/>
      <c r="HCW73" s="848"/>
      <c r="HCX73" s="848"/>
      <c r="HCY73" s="848"/>
      <c r="HCZ73" s="848"/>
      <c r="HDA73" s="848"/>
      <c r="HDB73" s="848"/>
      <c r="HDC73" s="848"/>
      <c r="HDD73" s="848"/>
      <c r="HDE73" s="848"/>
      <c r="HDF73" s="848"/>
      <c r="HDG73" s="848"/>
      <c r="HDH73" s="848"/>
      <c r="HDI73" s="848"/>
      <c r="HDJ73" s="848"/>
      <c r="HDK73" s="848"/>
      <c r="HDL73" s="848"/>
      <c r="HDM73" s="848"/>
      <c r="HDN73" s="848"/>
      <c r="HDO73" s="848"/>
      <c r="HDP73" s="848"/>
      <c r="HDQ73" s="848"/>
      <c r="HDR73" s="848"/>
      <c r="HDS73" s="848"/>
      <c r="HDT73" s="848"/>
      <c r="HDU73" s="848"/>
      <c r="HDV73" s="848"/>
      <c r="HDW73" s="848"/>
      <c r="HDX73" s="848"/>
      <c r="HDY73" s="848"/>
      <c r="HDZ73" s="848"/>
      <c r="HEA73" s="848"/>
      <c r="HEB73" s="848"/>
      <c r="HEC73" s="848"/>
      <c r="HED73" s="848"/>
      <c r="HEE73" s="848"/>
      <c r="HEF73" s="848"/>
      <c r="HEG73" s="848"/>
      <c r="HEH73" s="848"/>
      <c r="HEI73" s="848"/>
      <c r="HEJ73" s="848"/>
      <c r="HEK73" s="848"/>
      <c r="HEL73" s="848"/>
      <c r="HEM73" s="848"/>
      <c r="HEN73" s="848"/>
      <c r="HEO73" s="848"/>
      <c r="HEP73" s="848"/>
      <c r="HEQ73" s="848"/>
      <c r="HER73" s="848"/>
      <c r="HES73" s="848"/>
      <c r="HET73" s="848"/>
      <c r="HEU73" s="848"/>
      <c r="HEV73" s="848"/>
      <c r="HEW73" s="848"/>
      <c r="HEX73" s="848"/>
      <c r="HEY73" s="848"/>
      <c r="HEZ73" s="848"/>
      <c r="HFA73" s="848"/>
      <c r="HFB73" s="848"/>
      <c r="HFC73" s="848"/>
      <c r="HFD73" s="848"/>
      <c r="HFE73" s="848"/>
      <c r="HFF73" s="848"/>
      <c r="HFG73" s="848"/>
      <c r="HFH73" s="848"/>
      <c r="HFI73" s="848"/>
      <c r="HFJ73" s="848"/>
      <c r="HFK73" s="848"/>
      <c r="HFL73" s="848"/>
      <c r="HFM73" s="848"/>
      <c r="HFN73" s="848"/>
      <c r="HFO73" s="848"/>
      <c r="HFP73" s="848"/>
      <c r="HFQ73" s="848"/>
      <c r="HFR73" s="848"/>
      <c r="HFS73" s="848"/>
      <c r="HFT73" s="848"/>
      <c r="HFU73" s="848"/>
      <c r="HFV73" s="848"/>
      <c r="HFW73" s="848"/>
      <c r="HFX73" s="848"/>
      <c r="HFY73" s="848"/>
      <c r="HFZ73" s="848"/>
      <c r="HGA73" s="848"/>
      <c r="HGB73" s="848"/>
      <c r="HGC73" s="848"/>
      <c r="HGD73" s="848"/>
      <c r="HGE73" s="848"/>
      <c r="HGF73" s="848"/>
      <c r="HGG73" s="848"/>
      <c r="HGH73" s="848"/>
      <c r="HGI73" s="848"/>
      <c r="HGJ73" s="848"/>
      <c r="HGK73" s="848"/>
      <c r="HGL73" s="848"/>
      <c r="HGM73" s="848"/>
      <c r="HGN73" s="848"/>
      <c r="HGO73" s="848"/>
      <c r="HGP73" s="848"/>
      <c r="HGQ73" s="848"/>
      <c r="HGR73" s="848"/>
      <c r="HGS73" s="848"/>
      <c r="HGT73" s="848"/>
      <c r="HGU73" s="848"/>
      <c r="HGV73" s="848"/>
      <c r="HGW73" s="848"/>
      <c r="HGX73" s="848"/>
      <c r="HGY73" s="848"/>
      <c r="HGZ73" s="848"/>
      <c r="HHA73" s="848"/>
      <c r="HHB73" s="848"/>
      <c r="HHC73" s="848"/>
      <c r="HHD73" s="848"/>
      <c r="HHE73" s="848"/>
      <c r="HHF73" s="848"/>
      <c r="HHG73" s="848"/>
      <c r="HHH73" s="848"/>
      <c r="HHI73" s="848"/>
      <c r="HHJ73" s="848"/>
      <c r="HHK73" s="848"/>
      <c r="HHL73" s="848"/>
      <c r="HHM73" s="848"/>
      <c r="HHN73" s="848"/>
      <c r="HHO73" s="848"/>
      <c r="HHP73" s="848"/>
      <c r="HHQ73" s="848"/>
      <c r="HHR73" s="848"/>
      <c r="HHS73" s="848"/>
      <c r="HHT73" s="848"/>
      <c r="HHU73" s="848"/>
      <c r="HHV73" s="848"/>
      <c r="HHW73" s="848"/>
      <c r="HHX73" s="848"/>
      <c r="HHY73" s="848"/>
      <c r="HHZ73" s="848"/>
      <c r="HIA73" s="848"/>
      <c r="HIB73" s="848"/>
      <c r="HIC73" s="848"/>
      <c r="HID73" s="848"/>
      <c r="HIE73" s="848"/>
      <c r="HIF73" s="848"/>
      <c r="HIG73" s="848"/>
      <c r="HIH73" s="848"/>
      <c r="HII73" s="848"/>
      <c r="HIJ73" s="848"/>
      <c r="HIK73" s="848"/>
      <c r="HIL73" s="848"/>
      <c r="HIM73" s="848"/>
      <c r="HIN73" s="848"/>
      <c r="HIO73" s="848"/>
      <c r="HIP73" s="848"/>
      <c r="HIQ73" s="848"/>
      <c r="HIR73" s="848"/>
      <c r="HIS73" s="848"/>
      <c r="HIT73" s="848"/>
      <c r="HIU73" s="848"/>
      <c r="HIV73" s="848"/>
      <c r="HIW73" s="848"/>
      <c r="HIX73" s="848"/>
      <c r="HIY73" s="848"/>
      <c r="HIZ73" s="848"/>
      <c r="HJA73" s="848"/>
      <c r="HJB73" s="848"/>
      <c r="HJC73" s="848"/>
      <c r="HJD73" s="848"/>
      <c r="HJE73" s="848"/>
      <c r="HJF73" s="848"/>
      <c r="HJG73" s="848"/>
      <c r="HJH73" s="848"/>
      <c r="HJI73" s="848"/>
      <c r="HJJ73" s="848"/>
      <c r="HJK73" s="848"/>
      <c r="HJL73" s="848"/>
      <c r="HJM73" s="848"/>
      <c r="HJN73" s="848"/>
      <c r="HJO73" s="848"/>
      <c r="HJP73" s="848"/>
      <c r="HJQ73" s="848"/>
      <c r="HJR73" s="848"/>
      <c r="HJS73" s="848"/>
      <c r="HJT73" s="848"/>
      <c r="HJU73" s="848"/>
      <c r="HJV73" s="848"/>
      <c r="HJW73" s="848"/>
      <c r="HJX73" s="848"/>
      <c r="HJY73" s="848"/>
      <c r="HJZ73" s="848"/>
      <c r="HKA73" s="848"/>
      <c r="HKB73" s="848"/>
      <c r="HKC73" s="848"/>
      <c r="HKD73" s="848"/>
      <c r="HKE73" s="848"/>
      <c r="HKF73" s="848"/>
      <c r="HKG73" s="848"/>
      <c r="HKH73" s="848"/>
      <c r="HKI73" s="848"/>
      <c r="HKJ73" s="848"/>
      <c r="HKK73" s="848"/>
      <c r="HKL73" s="848"/>
      <c r="HKM73" s="848"/>
      <c r="HKN73" s="848"/>
      <c r="HKO73" s="848"/>
      <c r="HKP73" s="848"/>
      <c r="HKQ73" s="848"/>
      <c r="HKR73" s="848"/>
      <c r="HKS73" s="848"/>
      <c r="HKT73" s="848"/>
      <c r="HKU73" s="848"/>
      <c r="HKV73" s="848"/>
      <c r="HKW73" s="848"/>
      <c r="HKX73" s="848"/>
      <c r="HKY73" s="848"/>
      <c r="HKZ73" s="848"/>
      <c r="HLA73" s="848"/>
      <c r="HLB73" s="848"/>
      <c r="HLC73" s="848"/>
      <c r="HLD73" s="848"/>
      <c r="HLE73" s="848"/>
      <c r="HLF73" s="848"/>
      <c r="HLG73" s="848"/>
      <c r="HLH73" s="848"/>
      <c r="HLI73" s="848"/>
      <c r="HLJ73" s="848"/>
      <c r="HLK73" s="848"/>
      <c r="HLL73" s="848"/>
      <c r="HLM73" s="848"/>
      <c r="HLN73" s="848"/>
      <c r="HLO73" s="848"/>
      <c r="HLP73" s="848"/>
      <c r="HLQ73" s="848"/>
      <c r="HLR73" s="848"/>
      <c r="HLS73" s="848"/>
      <c r="HLT73" s="848"/>
      <c r="HLU73" s="848"/>
      <c r="HLV73" s="848"/>
      <c r="HLW73" s="848"/>
      <c r="HLX73" s="848"/>
      <c r="HLY73" s="848"/>
      <c r="HLZ73" s="848"/>
      <c r="HMA73" s="848"/>
      <c r="HMB73" s="848"/>
      <c r="HMC73" s="848"/>
      <c r="HMD73" s="848"/>
      <c r="HME73" s="848"/>
      <c r="HMF73" s="848"/>
      <c r="HMG73" s="848"/>
      <c r="HMH73" s="848"/>
      <c r="HMI73" s="848"/>
      <c r="HMJ73" s="848"/>
      <c r="HMK73" s="848"/>
      <c r="HML73" s="848"/>
      <c r="HMM73" s="848"/>
      <c r="HMN73" s="848"/>
      <c r="HMO73" s="848"/>
      <c r="HMP73" s="848"/>
      <c r="HMQ73" s="848"/>
      <c r="HMR73" s="848"/>
      <c r="HMS73" s="848"/>
      <c r="HMT73" s="848"/>
      <c r="HMU73" s="848"/>
      <c r="HMV73" s="848"/>
      <c r="HMW73" s="848"/>
      <c r="HMX73" s="848"/>
      <c r="HMY73" s="848"/>
      <c r="HMZ73" s="848"/>
      <c r="HNA73" s="848"/>
      <c r="HNB73" s="848"/>
      <c r="HNC73" s="848"/>
      <c r="HND73" s="848"/>
      <c r="HNE73" s="848"/>
      <c r="HNF73" s="848"/>
      <c r="HNG73" s="848"/>
      <c r="HNH73" s="848"/>
      <c r="HNI73" s="848"/>
      <c r="HNJ73" s="848"/>
      <c r="HNK73" s="848"/>
      <c r="HNL73" s="848"/>
      <c r="HNM73" s="848"/>
      <c r="HNN73" s="848"/>
      <c r="HNO73" s="848"/>
      <c r="HNP73" s="848"/>
      <c r="HNQ73" s="848"/>
      <c r="HNR73" s="848"/>
      <c r="HNS73" s="848"/>
      <c r="HNT73" s="848"/>
      <c r="HNU73" s="848"/>
      <c r="HNV73" s="848"/>
      <c r="HNW73" s="848"/>
      <c r="HNX73" s="848"/>
      <c r="HNY73" s="848"/>
      <c r="HNZ73" s="848"/>
      <c r="HOA73" s="848"/>
      <c r="HOB73" s="848"/>
      <c r="HOC73" s="848"/>
      <c r="HOD73" s="848"/>
      <c r="HOE73" s="848"/>
      <c r="HOF73" s="848"/>
      <c r="HOG73" s="848"/>
      <c r="HOH73" s="848"/>
      <c r="HOI73" s="848"/>
      <c r="HOJ73" s="848"/>
      <c r="HOK73" s="848"/>
      <c r="HOL73" s="848"/>
      <c r="HOM73" s="848"/>
      <c r="HON73" s="848"/>
      <c r="HOO73" s="848"/>
      <c r="HOP73" s="848"/>
      <c r="HOQ73" s="848"/>
      <c r="HOR73" s="848"/>
      <c r="HOS73" s="848"/>
      <c r="HOT73" s="848"/>
      <c r="HOU73" s="848"/>
      <c r="HOV73" s="848"/>
      <c r="HOW73" s="848"/>
      <c r="HOX73" s="848"/>
      <c r="HOY73" s="848"/>
      <c r="HOZ73" s="848"/>
      <c r="HPA73" s="848"/>
      <c r="HPB73" s="848"/>
      <c r="HPC73" s="848"/>
      <c r="HPD73" s="848"/>
      <c r="HPE73" s="848"/>
      <c r="HPF73" s="848"/>
      <c r="HPG73" s="848"/>
      <c r="HPH73" s="848"/>
      <c r="HPI73" s="848"/>
      <c r="HPJ73" s="848"/>
      <c r="HPK73" s="848"/>
      <c r="HPL73" s="848"/>
      <c r="HPM73" s="848"/>
      <c r="HPN73" s="848"/>
      <c r="HPO73" s="848"/>
      <c r="HPP73" s="848"/>
      <c r="HPQ73" s="848"/>
      <c r="HPR73" s="848"/>
      <c r="HPS73" s="848"/>
      <c r="HPT73" s="848"/>
      <c r="HPU73" s="848"/>
      <c r="HPV73" s="848"/>
      <c r="HPW73" s="848"/>
      <c r="HPX73" s="848"/>
      <c r="HPY73" s="848"/>
      <c r="HPZ73" s="848"/>
      <c r="HQA73" s="848"/>
      <c r="HQB73" s="848"/>
      <c r="HQC73" s="848"/>
      <c r="HQD73" s="848"/>
      <c r="HQE73" s="848"/>
      <c r="HQF73" s="848"/>
      <c r="HQG73" s="848"/>
      <c r="HQH73" s="848"/>
      <c r="HQI73" s="848"/>
      <c r="HQJ73" s="848"/>
      <c r="HQK73" s="848"/>
      <c r="HQL73" s="848"/>
      <c r="HQM73" s="848"/>
      <c r="HQN73" s="848"/>
      <c r="HQO73" s="848"/>
      <c r="HQP73" s="848"/>
      <c r="HQQ73" s="848"/>
      <c r="HQR73" s="848"/>
      <c r="HQS73" s="848"/>
      <c r="HQT73" s="848"/>
      <c r="HQU73" s="848"/>
      <c r="HQV73" s="848"/>
      <c r="HQW73" s="848"/>
      <c r="HQX73" s="848"/>
      <c r="HQY73" s="848"/>
      <c r="HQZ73" s="848"/>
      <c r="HRA73" s="848"/>
      <c r="HRB73" s="848"/>
      <c r="HRC73" s="848"/>
      <c r="HRD73" s="848"/>
      <c r="HRE73" s="848"/>
      <c r="HRF73" s="848"/>
      <c r="HRG73" s="848"/>
      <c r="HRH73" s="848"/>
      <c r="HRI73" s="848"/>
      <c r="HRJ73" s="848"/>
      <c r="HRK73" s="848"/>
      <c r="HRL73" s="848"/>
      <c r="HRM73" s="848"/>
      <c r="HRN73" s="848"/>
      <c r="HRO73" s="848"/>
      <c r="HRP73" s="848"/>
      <c r="HRQ73" s="848"/>
      <c r="HRR73" s="848"/>
      <c r="HRS73" s="848"/>
      <c r="HRT73" s="848"/>
      <c r="HRU73" s="848"/>
      <c r="HRV73" s="848"/>
      <c r="HRW73" s="848"/>
      <c r="HRX73" s="848"/>
      <c r="HRY73" s="848"/>
      <c r="HRZ73" s="848"/>
      <c r="HSA73" s="848"/>
      <c r="HSB73" s="848"/>
      <c r="HSC73" s="848"/>
      <c r="HSD73" s="848"/>
      <c r="HSE73" s="848"/>
      <c r="HSF73" s="848"/>
      <c r="HSG73" s="848"/>
      <c r="HSH73" s="848"/>
      <c r="HSI73" s="848"/>
      <c r="HSJ73" s="848"/>
      <c r="HSK73" s="848"/>
      <c r="HSL73" s="848"/>
      <c r="HSM73" s="848"/>
      <c r="HSN73" s="848"/>
      <c r="HSO73" s="848"/>
      <c r="HSP73" s="848"/>
      <c r="HSQ73" s="848"/>
      <c r="HSR73" s="848"/>
      <c r="HSS73" s="848"/>
      <c r="HST73" s="848"/>
      <c r="HSU73" s="848"/>
      <c r="HSV73" s="848"/>
      <c r="HSW73" s="848"/>
      <c r="HSX73" s="848"/>
      <c r="HSY73" s="848"/>
      <c r="HSZ73" s="848"/>
      <c r="HTA73" s="848"/>
      <c r="HTB73" s="848"/>
      <c r="HTC73" s="848"/>
      <c r="HTD73" s="848"/>
      <c r="HTE73" s="848"/>
      <c r="HTF73" s="848"/>
      <c r="HTG73" s="848"/>
      <c r="HTH73" s="848"/>
      <c r="HTI73" s="848"/>
      <c r="HTJ73" s="848"/>
      <c r="HTK73" s="848"/>
      <c r="HTL73" s="848"/>
      <c r="HTM73" s="848"/>
      <c r="HTN73" s="848"/>
      <c r="HTO73" s="848"/>
      <c r="HTP73" s="848"/>
      <c r="HTQ73" s="848"/>
      <c r="HTR73" s="848"/>
      <c r="HTS73" s="848"/>
      <c r="HTT73" s="848"/>
      <c r="HTU73" s="848"/>
      <c r="HTV73" s="848"/>
      <c r="HTW73" s="848"/>
      <c r="HTX73" s="848"/>
      <c r="HTY73" s="848"/>
      <c r="HTZ73" s="848"/>
      <c r="HUA73" s="848"/>
      <c r="HUB73" s="848"/>
      <c r="HUC73" s="848"/>
      <c r="HUD73" s="848"/>
      <c r="HUE73" s="848"/>
      <c r="HUF73" s="848"/>
      <c r="HUG73" s="848"/>
      <c r="HUH73" s="848"/>
      <c r="HUI73" s="848"/>
      <c r="HUJ73" s="848"/>
      <c r="HUK73" s="848"/>
      <c r="HUL73" s="848"/>
      <c r="HUM73" s="848"/>
      <c r="HUN73" s="848"/>
      <c r="HUO73" s="848"/>
      <c r="HUP73" s="848"/>
      <c r="HUQ73" s="848"/>
      <c r="HUR73" s="848"/>
      <c r="HUS73" s="848"/>
      <c r="HUT73" s="848"/>
      <c r="HUU73" s="848"/>
      <c r="HUV73" s="848"/>
      <c r="HUW73" s="848"/>
      <c r="HUX73" s="848"/>
      <c r="HUY73" s="848"/>
      <c r="HUZ73" s="848"/>
      <c r="HVA73" s="848"/>
      <c r="HVB73" s="848"/>
      <c r="HVC73" s="848"/>
      <c r="HVD73" s="848"/>
      <c r="HVE73" s="848"/>
      <c r="HVF73" s="848"/>
      <c r="HVG73" s="848"/>
      <c r="HVH73" s="848"/>
      <c r="HVI73" s="848"/>
      <c r="HVJ73" s="848"/>
      <c r="HVK73" s="848"/>
      <c r="HVL73" s="848"/>
      <c r="HVM73" s="848"/>
      <c r="HVN73" s="848"/>
      <c r="HVO73" s="848"/>
      <c r="HVP73" s="848"/>
      <c r="HVQ73" s="848"/>
      <c r="HVR73" s="848"/>
      <c r="HVS73" s="848"/>
      <c r="HVT73" s="848"/>
      <c r="HVU73" s="848"/>
      <c r="HVV73" s="848"/>
      <c r="HVW73" s="848"/>
      <c r="HVX73" s="848"/>
      <c r="HVY73" s="848"/>
      <c r="HVZ73" s="848"/>
      <c r="HWA73" s="848"/>
      <c r="HWB73" s="848"/>
      <c r="HWC73" s="848"/>
      <c r="HWD73" s="848"/>
      <c r="HWE73" s="848"/>
      <c r="HWF73" s="848"/>
      <c r="HWG73" s="848"/>
      <c r="HWH73" s="848"/>
      <c r="HWI73" s="848"/>
      <c r="HWJ73" s="848"/>
      <c r="HWK73" s="848"/>
      <c r="HWL73" s="848"/>
      <c r="HWM73" s="848"/>
      <c r="HWN73" s="848"/>
      <c r="HWO73" s="848"/>
      <c r="HWP73" s="848"/>
      <c r="HWQ73" s="848"/>
      <c r="HWR73" s="848"/>
      <c r="HWS73" s="848"/>
      <c r="HWT73" s="848"/>
      <c r="HWU73" s="848"/>
      <c r="HWV73" s="848"/>
      <c r="HWW73" s="848"/>
      <c r="HWX73" s="848"/>
      <c r="HWY73" s="848"/>
      <c r="HWZ73" s="848"/>
      <c r="HXA73" s="848"/>
      <c r="HXB73" s="848"/>
      <c r="HXC73" s="848"/>
      <c r="HXD73" s="848"/>
      <c r="HXE73" s="848"/>
      <c r="HXF73" s="848"/>
      <c r="HXG73" s="848"/>
      <c r="HXH73" s="848"/>
      <c r="HXI73" s="848"/>
      <c r="HXJ73" s="848"/>
      <c r="HXK73" s="848"/>
      <c r="HXL73" s="848"/>
      <c r="HXM73" s="848"/>
      <c r="HXN73" s="848"/>
      <c r="HXO73" s="848"/>
      <c r="HXP73" s="848"/>
      <c r="HXQ73" s="848"/>
      <c r="HXR73" s="848"/>
      <c r="HXS73" s="848"/>
      <c r="HXT73" s="848"/>
      <c r="HXU73" s="848"/>
      <c r="HXV73" s="848"/>
      <c r="HXW73" s="848"/>
      <c r="HXX73" s="848"/>
      <c r="HXY73" s="848"/>
      <c r="HXZ73" s="848"/>
      <c r="HYA73" s="848"/>
      <c r="HYB73" s="848"/>
      <c r="HYC73" s="848"/>
      <c r="HYD73" s="848"/>
      <c r="HYE73" s="848"/>
      <c r="HYF73" s="848"/>
      <c r="HYG73" s="848"/>
      <c r="HYH73" s="848"/>
      <c r="HYI73" s="848"/>
      <c r="HYJ73" s="848"/>
      <c r="HYK73" s="848"/>
      <c r="HYL73" s="848"/>
      <c r="HYM73" s="848"/>
      <c r="HYN73" s="848"/>
      <c r="HYO73" s="848"/>
      <c r="HYP73" s="848"/>
      <c r="HYQ73" s="848"/>
      <c r="HYR73" s="848"/>
      <c r="HYS73" s="848"/>
      <c r="HYT73" s="848"/>
      <c r="HYU73" s="848"/>
      <c r="HYV73" s="848"/>
      <c r="HYW73" s="848"/>
      <c r="HYX73" s="848"/>
      <c r="HYY73" s="848"/>
      <c r="HYZ73" s="848"/>
      <c r="HZA73" s="848"/>
      <c r="HZB73" s="848"/>
      <c r="HZC73" s="848"/>
      <c r="HZD73" s="848"/>
      <c r="HZE73" s="848"/>
      <c r="HZF73" s="848"/>
      <c r="HZG73" s="848"/>
      <c r="HZH73" s="848"/>
      <c r="HZI73" s="848"/>
      <c r="HZJ73" s="848"/>
      <c r="HZK73" s="848"/>
      <c r="HZL73" s="848"/>
      <c r="HZM73" s="848"/>
      <c r="HZN73" s="848"/>
      <c r="HZO73" s="848"/>
      <c r="HZP73" s="848"/>
      <c r="HZQ73" s="848"/>
      <c r="HZR73" s="848"/>
      <c r="HZS73" s="848"/>
      <c r="HZT73" s="848"/>
      <c r="HZU73" s="848"/>
      <c r="HZV73" s="848"/>
      <c r="HZW73" s="848"/>
      <c r="HZX73" s="848"/>
      <c r="HZY73" s="848"/>
      <c r="HZZ73" s="848"/>
      <c r="IAA73" s="848"/>
      <c r="IAB73" s="848"/>
      <c r="IAC73" s="848"/>
      <c r="IAD73" s="848"/>
      <c r="IAE73" s="848"/>
      <c r="IAF73" s="848"/>
      <c r="IAG73" s="848"/>
      <c r="IAH73" s="848"/>
      <c r="IAI73" s="848"/>
      <c r="IAJ73" s="848"/>
      <c r="IAK73" s="848"/>
      <c r="IAL73" s="848"/>
      <c r="IAM73" s="848"/>
      <c r="IAN73" s="848"/>
      <c r="IAO73" s="848"/>
      <c r="IAP73" s="848"/>
      <c r="IAQ73" s="848"/>
      <c r="IAR73" s="848"/>
      <c r="IAS73" s="848"/>
      <c r="IAT73" s="848"/>
      <c r="IAU73" s="848"/>
      <c r="IAV73" s="848"/>
      <c r="IAW73" s="848"/>
      <c r="IAX73" s="848"/>
      <c r="IAY73" s="848"/>
      <c r="IAZ73" s="848"/>
      <c r="IBA73" s="848"/>
      <c r="IBB73" s="848"/>
      <c r="IBC73" s="848"/>
      <c r="IBD73" s="848"/>
      <c r="IBE73" s="848"/>
      <c r="IBF73" s="848"/>
      <c r="IBG73" s="848"/>
      <c r="IBH73" s="848"/>
      <c r="IBI73" s="848"/>
      <c r="IBJ73" s="848"/>
      <c r="IBK73" s="848"/>
      <c r="IBL73" s="848"/>
      <c r="IBM73" s="848"/>
      <c r="IBN73" s="848"/>
      <c r="IBO73" s="848"/>
      <c r="IBP73" s="848"/>
      <c r="IBQ73" s="848"/>
      <c r="IBR73" s="848"/>
      <c r="IBS73" s="848"/>
      <c r="IBT73" s="848"/>
      <c r="IBU73" s="848"/>
      <c r="IBV73" s="848"/>
      <c r="IBW73" s="848"/>
      <c r="IBX73" s="848"/>
      <c r="IBY73" s="848"/>
      <c r="IBZ73" s="848"/>
      <c r="ICA73" s="848"/>
      <c r="ICB73" s="848"/>
      <c r="ICC73" s="848"/>
      <c r="ICD73" s="848"/>
      <c r="ICE73" s="848"/>
      <c r="ICF73" s="848"/>
      <c r="ICG73" s="848"/>
      <c r="ICH73" s="848"/>
      <c r="ICI73" s="848"/>
      <c r="ICJ73" s="848"/>
      <c r="ICK73" s="848"/>
      <c r="ICL73" s="848"/>
      <c r="ICM73" s="848"/>
      <c r="ICN73" s="848"/>
      <c r="ICO73" s="848"/>
      <c r="ICP73" s="848"/>
      <c r="ICQ73" s="848"/>
      <c r="ICR73" s="848"/>
      <c r="ICS73" s="848"/>
      <c r="ICT73" s="848"/>
      <c r="ICU73" s="848"/>
      <c r="ICV73" s="848"/>
      <c r="ICW73" s="848"/>
      <c r="ICX73" s="848"/>
      <c r="ICY73" s="848"/>
      <c r="ICZ73" s="848"/>
      <c r="IDA73" s="848"/>
      <c r="IDB73" s="848"/>
      <c r="IDC73" s="848"/>
      <c r="IDD73" s="848"/>
      <c r="IDE73" s="848"/>
      <c r="IDF73" s="848"/>
      <c r="IDG73" s="848"/>
      <c r="IDH73" s="848"/>
      <c r="IDI73" s="848"/>
      <c r="IDJ73" s="848"/>
      <c r="IDK73" s="848"/>
      <c r="IDL73" s="848"/>
      <c r="IDM73" s="848"/>
      <c r="IDN73" s="848"/>
      <c r="IDO73" s="848"/>
      <c r="IDP73" s="848"/>
      <c r="IDQ73" s="848"/>
      <c r="IDR73" s="848"/>
      <c r="IDS73" s="848"/>
      <c r="IDT73" s="848"/>
      <c r="IDU73" s="848"/>
      <c r="IDV73" s="848"/>
      <c r="IDW73" s="848"/>
      <c r="IDX73" s="848"/>
      <c r="IDY73" s="848"/>
      <c r="IDZ73" s="848"/>
      <c r="IEA73" s="848"/>
      <c r="IEB73" s="848"/>
      <c r="IEC73" s="848"/>
      <c r="IED73" s="848"/>
      <c r="IEE73" s="848"/>
      <c r="IEF73" s="848"/>
      <c r="IEG73" s="848"/>
      <c r="IEH73" s="848"/>
      <c r="IEI73" s="848"/>
      <c r="IEJ73" s="848"/>
      <c r="IEK73" s="848"/>
      <c r="IEL73" s="848"/>
      <c r="IEM73" s="848"/>
      <c r="IEN73" s="848"/>
      <c r="IEO73" s="848"/>
      <c r="IEP73" s="848"/>
      <c r="IEQ73" s="848"/>
      <c r="IER73" s="848"/>
      <c r="IES73" s="848"/>
      <c r="IET73" s="848"/>
      <c r="IEU73" s="848"/>
      <c r="IEV73" s="848"/>
      <c r="IEW73" s="848"/>
      <c r="IEX73" s="848"/>
      <c r="IEY73" s="848"/>
      <c r="IEZ73" s="848"/>
      <c r="IFA73" s="848"/>
      <c r="IFB73" s="848"/>
      <c r="IFC73" s="848"/>
      <c r="IFD73" s="848"/>
      <c r="IFE73" s="848"/>
      <c r="IFF73" s="848"/>
      <c r="IFG73" s="848"/>
      <c r="IFH73" s="848"/>
      <c r="IFI73" s="848"/>
      <c r="IFJ73" s="848"/>
      <c r="IFK73" s="848"/>
      <c r="IFL73" s="848"/>
      <c r="IFM73" s="848"/>
      <c r="IFN73" s="848"/>
      <c r="IFO73" s="848"/>
      <c r="IFP73" s="848"/>
      <c r="IFQ73" s="848"/>
      <c r="IFR73" s="848"/>
      <c r="IFS73" s="848"/>
      <c r="IFT73" s="848"/>
      <c r="IFU73" s="848"/>
      <c r="IFV73" s="848"/>
      <c r="IFW73" s="848"/>
      <c r="IFX73" s="848"/>
      <c r="IFY73" s="848"/>
      <c r="IFZ73" s="848"/>
      <c r="IGA73" s="848"/>
      <c r="IGB73" s="848"/>
      <c r="IGC73" s="848"/>
      <c r="IGD73" s="848"/>
      <c r="IGE73" s="848"/>
      <c r="IGF73" s="848"/>
      <c r="IGG73" s="848"/>
      <c r="IGH73" s="848"/>
      <c r="IGI73" s="848"/>
      <c r="IGJ73" s="848"/>
      <c r="IGK73" s="848"/>
      <c r="IGL73" s="848"/>
      <c r="IGM73" s="848"/>
      <c r="IGN73" s="848"/>
      <c r="IGO73" s="848"/>
      <c r="IGP73" s="848"/>
      <c r="IGQ73" s="848"/>
      <c r="IGR73" s="848"/>
      <c r="IGS73" s="848"/>
      <c r="IGT73" s="848"/>
      <c r="IGU73" s="848"/>
      <c r="IGV73" s="848"/>
      <c r="IGW73" s="848"/>
      <c r="IGX73" s="848"/>
      <c r="IGY73" s="848"/>
      <c r="IGZ73" s="848"/>
      <c r="IHA73" s="848"/>
      <c r="IHB73" s="848"/>
      <c r="IHC73" s="848"/>
      <c r="IHD73" s="848"/>
      <c r="IHE73" s="848"/>
      <c r="IHF73" s="848"/>
      <c r="IHG73" s="848"/>
      <c r="IHH73" s="848"/>
      <c r="IHI73" s="848"/>
      <c r="IHJ73" s="848"/>
      <c r="IHK73" s="848"/>
      <c r="IHL73" s="848"/>
      <c r="IHM73" s="848"/>
      <c r="IHN73" s="848"/>
      <c r="IHO73" s="848"/>
      <c r="IHP73" s="848"/>
      <c r="IHQ73" s="848"/>
      <c r="IHR73" s="848"/>
      <c r="IHS73" s="848"/>
      <c r="IHT73" s="848"/>
      <c r="IHU73" s="848"/>
      <c r="IHV73" s="848"/>
      <c r="IHW73" s="848"/>
      <c r="IHX73" s="848"/>
      <c r="IHY73" s="848"/>
      <c r="IHZ73" s="848"/>
      <c r="IIA73" s="848"/>
      <c r="IIB73" s="848"/>
      <c r="IIC73" s="848"/>
      <c r="IID73" s="848"/>
      <c r="IIE73" s="848"/>
      <c r="IIF73" s="848"/>
      <c r="IIG73" s="848"/>
      <c r="IIH73" s="848"/>
      <c r="III73" s="848"/>
      <c r="IIJ73" s="848"/>
      <c r="IIK73" s="848"/>
      <c r="IIL73" s="848"/>
      <c r="IIM73" s="848"/>
      <c r="IIN73" s="848"/>
      <c r="IIO73" s="848"/>
      <c r="IIP73" s="848"/>
      <c r="IIQ73" s="848"/>
      <c r="IIR73" s="848"/>
      <c r="IIS73" s="848"/>
      <c r="IIT73" s="848"/>
      <c r="IIU73" s="848"/>
      <c r="IIV73" s="848"/>
      <c r="IIW73" s="848"/>
      <c r="IIX73" s="848"/>
      <c r="IIY73" s="848"/>
      <c r="IIZ73" s="848"/>
      <c r="IJA73" s="848"/>
      <c r="IJB73" s="848"/>
      <c r="IJC73" s="848"/>
      <c r="IJD73" s="848"/>
      <c r="IJE73" s="848"/>
      <c r="IJF73" s="848"/>
      <c r="IJG73" s="848"/>
      <c r="IJH73" s="848"/>
      <c r="IJI73" s="848"/>
      <c r="IJJ73" s="848"/>
      <c r="IJK73" s="848"/>
      <c r="IJL73" s="848"/>
      <c r="IJM73" s="848"/>
      <c r="IJN73" s="848"/>
      <c r="IJO73" s="848"/>
      <c r="IJP73" s="848"/>
      <c r="IJQ73" s="848"/>
      <c r="IJR73" s="848"/>
      <c r="IJS73" s="848"/>
      <c r="IJT73" s="848"/>
      <c r="IJU73" s="848"/>
      <c r="IJV73" s="848"/>
      <c r="IJW73" s="848"/>
      <c r="IJX73" s="848"/>
      <c r="IJY73" s="848"/>
      <c r="IJZ73" s="848"/>
      <c r="IKA73" s="848"/>
      <c r="IKB73" s="848"/>
      <c r="IKC73" s="848"/>
      <c r="IKD73" s="848"/>
      <c r="IKE73" s="848"/>
      <c r="IKF73" s="848"/>
      <c r="IKG73" s="848"/>
      <c r="IKH73" s="848"/>
      <c r="IKI73" s="848"/>
      <c r="IKJ73" s="848"/>
      <c r="IKK73" s="848"/>
      <c r="IKL73" s="848"/>
      <c r="IKM73" s="848"/>
      <c r="IKN73" s="848"/>
      <c r="IKO73" s="848"/>
      <c r="IKP73" s="848"/>
      <c r="IKQ73" s="848"/>
      <c r="IKR73" s="848"/>
      <c r="IKS73" s="848"/>
      <c r="IKT73" s="848"/>
      <c r="IKU73" s="848"/>
      <c r="IKV73" s="848"/>
      <c r="IKW73" s="848"/>
      <c r="IKX73" s="848"/>
      <c r="IKY73" s="848"/>
      <c r="IKZ73" s="848"/>
      <c r="ILA73" s="848"/>
      <c r="ILB73" s="848"/>
      <c r="ILC73" s="848"/>
      <c r="ILD73" s="848"/>
      <c r="ILE73" s="848"/>
      <c r="ILF73" s="848"/>
      <c r="ILG73" s="848"/>
      <c r="ILH73" s="848"/>
      <c r="ILI73" s="848"/>
      <c r="ILJ73" s="848"/>
      <c r="ILK73" s="848"/>
      <c r="ILL73" s="848"/>
      <c r="ILM73" s="848"/>
      <c r="ILN73" s="848"/>
      <c r="ILO73" s="848"/>
      <c r="ILP73" s="848"/>
      <c r="ILQ73" s="848"/>
      <c r="ILR73" s="848"/>
      <c r="ILS73" s="848"/>
      <c r="ILT73" s="848"/>
      <c r="ILU73" s="848"/>
      <c r="ILV73" s="848"/>
      <c r="ILW73" s="848"/>
      <c r="ILX73" s="848"/>
      <c r="ILY73" s="848"/>
      <c r="ILZ73" s="848"/>
      <c r="IMA73" s="848"/>
      <c r="IMB73" s="848"/>
      <c r="IMC73" s="848"/>
      <c r="IMD73" s="848"/>
      <c r="IME73" s="848"/>
      <c r="IMF73" s="848"/>
      <c r="IMG73" s="848"/>
      <c r="IMH73" s="848"/>
      <c r="IMI73" s="848"/>
      <c r="IMJ73" s="848"/>
      <c r="IMK73" s="848"/>
      <c r="IML73" s="848"/>
      <c r="IMM73" s="848"/>
      <c r="IMN73" s="848"/>
      <c r="IMO73" s="848"/>
      <c r="IMP73" s="848"/>
      <c r="IMQ73" s="848"/>
      <c r="IMR73" s="848"/>
      <c r="IMS73" s="848"/>
      <c r="IMT73" s="848"/>
      <c r="IMU73" s="848"/>
      <c r="IMV73" s="848"/>
      <c r="IMW73" s="848"/>
      <c r="IMX73" s="848"/>
      <c r="IMY73" s="848"/>
      <c r="IMZ73" s="848"/>
      <c r="INA73" s="848"/>
      <c r="INB73" s="848"/>
      <c r="INC73" s="848"/>
      <c r="IND73" s="848"/>
      <c r="INE73" s="848"/>
      <c r="INF73" s="848"/>
      <c r="ING73" s="848"/>
      <c r="INH73" s="848"/>
      <c r="INI73" s="848"/>
      <c r="INJ73" s="848"/>
      <c r="INK73" s="848"/>
      <c r="INL73" s="848"/>
      <c r="INM73" s="848"/>
      <c r="INN73" s="848"/>
      <c r="INO73" s="848"/>
      <c r="INP73" s="848"/>
      <c r="INQ73" s="848"/>
      <c r="INR73" s="848"/>
      <c r="INS73" s="848"/>
      <c r="INT73" s="848"/>
      <c r="INU73" s="848"/>
      <c r="INV73" s="848"/>
      <c r="INW73" s="848"/>
      <c r="INX73" s="848"/>
      <c r="INY73" s="848"/>
      <c r="INZ73" s="848"/>
      <c r="IOA73" s="848"/>
      <c r="IOB73" s="848"/>
      <c r="IOC73" s="848"/>
      <c r="IOD73" s="848"/>
      <c r="IOE73" s="848"/>
      <c r="IOF73" s="848"/>
      <c r="IOG73" s="848"/>
      <c r="IOH73" s="848"/>
      <c r="IOI73" s="848"/>
      <c r="IOJ73" s="848"/>
      <c r="IOK73" s="848"/>
      <c r="IOL73" s="848"/>
      <c r="IOM73" s="848"/>
      <c r="ION73" s="848"/>
      <c r="IOO73" s="848"/>
      <c r="IOP73" s="848"/>
      <c r="IOQ73" s="848"/>
      <c r="IOR73" s="848"/>
      <c r="IOS73" s="848"/>
      <c r="IOT73" s="848"/>
      <c r="IOU73" s="848"/>
      <c r="IOV73" s="848"/>
      <c r="IOW73" s="848"/>
      <c r="IOX73" s="848"/>
      <c r="IOY73" s="848"/>
      <c r="IOZ73" s="848"/>
      <c r="IPA73" s="848"/>
      <c r="IPB73" s="848"/>
      <c r="IPC73" s="848"/>
      <c r="IPD73" s="848"/>
      <c r="IPE73" s="848"/>
      <c r="IPF73" s="848"/>
      <c r="IPG73" s="848"/>
      <c r="IPH73" s="848"/>
      <c r="IPI73" s="848"/>
      <c r="IPJ73" s="848"/>
      <c r="IPK73" s="848"/>
      <c r="IPL73" s="848"/>
      <c r="IPM73" s="848"/>
      <c r="IPN73" s="848"/>
      <c r="IPO73" s="848"/>
      <c r="IPP73" s="848"/>
      <c r="IPQ73" s="848"/>
      <c r="IPR73" s="848"/>
      <c r="IPS73" s="848"/>
      <c r="IPT73" s="848"/>
      <c r="IPU73" s="848"/>
      <c r="IPV73" s="848"/>
      <c r="IPW73" s="848"/>
      <c r="IPX73" s="848"/>
      <c r="IPY73" s="848"/>
      <c r="IPZ73" s="848"/>
      <c r="IQA73" s="848"/>
      <c r="IQB73" s="848"/>
      <c r="IQC73" s="848"/>
      <c r="IQD73" s="848"/>
      <c r="IQE73" s="848"/>
      <c r="IQF73" s="848"/>
      <c r="IQG73" s="848"/>
      <c r="IQH73" s="848"/>
      <c r="IQI73" s="848"/>
      <c r="IQJ73" s="848"/>
      <c r="IQK73" s="848"/>
      <c r="IQL73" s="848"/>
      <c r="IQM73" s="848"/>
      <c r="IQN73" s="848"/>
      <c r="IQO73" s="848"/>
      <c r="IQP73" s="848"/>
      <c r="IQQ73" s="848"/>
      <c r="IQR73" s="848"/>
      <c r="IQS73" s="848"/>
      <c r="IQT73" s="848"/>
      <c r="IQU73" s="848"/>
      <c r="IQV73" s="848"/>
      <c r="IQW73" s="848"/>
      <c r="IQX73" s="848"/>
      <c r="IQY73" s="848"/>
      <c r="IQZ73" s="848"/>
      <c r="IRA73" s="848"/>
      <c r="IRB73" s="848"/>
      <c r="IRC73" s="848"/>
      <c r="IRD73" s="848"/>
      <c r="IRE73" s="848"/>
      <c r="IRF73" s="848"/>
      <c r="IRG73" s="848"/>
      <c r="IRH73" s="848"/>
      <c r="IRI73" s="848"/>
      <c r="IRJ73" s="848"/>
      <c r="IRK73" s="848"/>
      <c r="IRL73" s="848"/>
      <c r="IRM73" s="848"/>
      <c r="IRN73" s="848"/>
      <c r="IRO73" s="848"/>
      <c r="IRP73" s="848"/>
      <c r="IRQ73" s="848"/>
      <c r="IRR73" s="848"/>
      <c r="IRS73" s="848"/>
      <c r="IRT73" s="848"/>
      <c r="IRU73" s="848"/>
      <c r="IRV73" s="848"/>
      <c r="IRW73" s="848"/>
      <c r="IRX73" s="848"/>
      <c r="IRY73" s="848"/>
      <c r="IRZ73" s="848"/>
      <c r="ISA73" s="848"/>
      <c r="ISB73" s="848"/>
      <c r="ISC73" s="848"/>
      <c r="ISD73" s="848"/>
      <c r="ISE73" s="848"/>
      <c r="ISF73" s="848"/>
      <c r="ISG73" s="848"/>
      <c r="ISH73" s="848"/>
      <c r="ISI73" s="848"/>
      <c r="ISJ73" s="848"/>
      <c r="ISK73" s="848"/>
      <c r="ISL73" s="848"/>
      <c r="ISM73" s="848"/>
      <c r="ISN73" s="848"/>
      <c r="ISO73" s="848"/>
      <c r="ISP73" s="848"/>
      <c r="ISQ73" s="848"/>
      <c r="ISR73" s="848"/>
      <c r="ISS73" s="848"/>
      <c r="IST73" s="848"/>
      <c r="ISU73" s="848"/>
      <c r="ISV73" s="848"/>
      <c r="ISW73" s="848"/>
      <c r="ISX73" s="848"/>
      <c r="ISY73" s="848"/>
      <c r="ISZ73" s="848"/>
      <c r="ITA73" s="848"/>
      <c r="ITB73" s="848"/>
      <c r="ITC73" s="848"/>
      <c r="ITD73" s="848"/>
      <c r="ITE73" s="848"/>
      <c r="ITF73" s="848"/>
      <c r="ITG73" s="848"/>
      <c r="ITH73" s="848"/>
      <c r="ITI73" s="848"/>
      <c r="ITJ73" s="848"/>
      <c r="ITK73" s="848"/>
      <c r="ITL73" s="848"/>
      <c r="ITM73" s="848"/>
      <c r="ITN73" s="848"/>
      <c r="ITO73" s="848"/>
      <c r="ITP73" s="848"/>
      <c r="ITQ73" s="848"/>
      <c r="ITR73" s="848"/>
      <c r="ITS73" s="848"/>
      <c r="ITT73" s="848"/>
      <c r="ITU73" s="848"/>
      <c r="ITV73" s="848"/>
      <c r="ITW73" s="848"/>
      <c r="ITX73" s="848"/>
      <c r="ITY73" s="848"/>
      <c r="ITZ73" s="848"/>
      <c r="IUA73" s="848"/>
      <c r="IUB73" s="848"/>
      <c r="IUC73" s="848"/>
      <c r="IUD73" s="848"/>
      <c r="IUE73" s="848"/>
      <c r="IUF73" s="848"/>
      <c r="IUG73" s="848"/>
      <c r="IUH73" s="848"/>
      <c r="IUI73" s="848"/>
      <c r="IUJ73" s="848"/>
      <c r="IUK73" s="848"/>
      <c r="IUL73" s="848"/>
      <c r="IUM73" s="848"/>
      <c r="IUN73" s="848"/>
      <c r="IUO73" s="848"/>
      <c r="IUP73" s="848"/>
      <c r="IUQ73" s="848"/>
      <c r="IUR73" s="848"/>
      <c r="IUS73" s="848"/>
      <c r="IUT73" s="848"/>
      <c r="IUU73" s="848"/>
      <c r="IUV73" s="848"/>
      <c r="IUW73" s="848"/>
      <c r="IUX73" s="848"/>
      <c r="IUY73" s="848"/>
      <c r="IUZ73" s="848"/>
      <c r="IVA73" s="848"/>
      <c r="IVB73" s="848"/>
      <c r="IVC73" s="848"/>
      <c r="IVD73" s="848"/>
      <c r="IVE73" s="848"/>
      <c r="IVF73" s="848"/>
      <c r="IVG73" s="848"/>
      <c r="IVH73" s="848"/>
      <c r="IVI73" s="848"/>
      <c r="IVJ73" s="848"/>
      <c r="IVK73" s="848"/>
      <c r="IVL73" s="848"/>
      <c r="IVM73" s="848"/>
      <c r="IVN73" s="848"/>
      <c r="IVO73" s="848"/>
      <c r="IVP73" s="848"/>
      <c r="IVQ73" s="848"/>
      <c r="IVR73" s="848"/>
      <c r="IVS73" s="848"/>
      <c r="IVT73" s="848"/>
      <c r="IVU73" s="848"/>
      <c r="IVV73" s="848"/>
      <c r="IVW73" s="848"/>
      <c r="IVX73" s="848"/>
      <c r="IVY73" s="848"/>
      <c r="IVZ73" s="848"/>
      <c r="IWA73" s="848"/>
      <c r="IWB73" s="848"/>
      <c r="IWC73" s="848"/>
      <c r="IWD73" s="848"/>
      <c r="IWE73" s="848"/>
      <c r="IWF73" s="848"/>
      <c r="IWG73" s="848"/>
      <c r="IWH73" s="848"/>
      <c r="IWI73" s="848"/>
      <c r="IWJ73" s="848"/>
      <c r="IWK73" s="848"/>
      <c r="IWL73" s="848"/>
      <c r="IWM73" s="848"/>
      <c r="IWN73" s="848"/>
      <c r="IWO73" s="848"/>
      <c r="IWP73" s="848"/>
      <c r="IWQ73" s="848"/>
      <c r="IWR73" s="848"/>
      <c r="IWS73" s="848"/>
      <c r="IWT73" s="848"/>
      <c r="IWU73" s="848"/>
      <c r="IWV73" s="848"/>
      <c r="IWW73" s="848"/>
      <c r="IWX73" s="848"/>
      <c r="IWY73" s="848"/>
      <c r="IWZ73" s="848"/>
      <c r="IXA73" s="848"/>
      <c r="IXB73" s="848"/>
      <c r="IXC73" s="848"/>
      <c r="IXD73" s="848"/>
      <c r="IXE73" s="848"/>
      <c r="IXF73" s="848"/>
      <c r="IXG73" s="848"/>
      <c r="IXH73" s="848"/>
      <c r="IXI73" s="848"/>
      <c r="IXJ73" s="848"/>
      <c r="IXK73" s="848"/>
      <c r="IXL73" s="848"/>
      <c r="IXM73" s="848"/>
      <c r="IXN73" s="848"/>
      <c r="IXO73" s="848"/>
      <c r="IXP73" s="848"/>
      <c r="IXQ73" s="848"/>
      <c r="IXR73" s="848"/>
      <c r="IXS73" s="848"/>
      <c r="IXT73" s="848"/>
      <c r="IXU73" s="848"/>
      <c r="IXV73" s="848"/>
      <c r="IXW73" s="848"/>
      <c r="IXX73" s="848"/>
      <c r="IXY73" s="848"/>
      <c r="IXZ73" s="848"/>
      <c r="IYA73" s="848"/>
      <c r="IYB73" s="848"/>
      <c r="IYC73" s="848"/>
      <c r="IYD73" s="848"/>
      <c r="IYE73" s="848"/>
      <c r="IYF73" s="848"/>
      <c r="IYG73" s="848"/>
      <c r="IYH73" s="848"/>
      <c r="IYI73" s="848"/>
      <c r="IYJ73" s="848"/>
      <c r="IYK73" s="848"/>
      <c r="IYL73" s="848"/>
      <c r="IYM73" s="848"/>
      <c r="IYN73" s="848"/>
      <c r="IYO73" s="848"/>
      <c r="IYP73" s="848"/>
      <c r="IYQ73" s="848"/>
      <c r="IYR73" s="848"/>
      <c r="IYS73" s="848"/>
      <c r="IYT73" s="848"/>
      <c r="IYU73" s="848"/>
      <c r="IYV73" s="848"/>
      <c r="IYW73" s="848"/>
      <c r="IYX73" s="848"/>
      <c r="IYY73" s="848"/>
      <c r="IYZ73" s="848"/>
      <c r="IZA73" s="848"/>
      <c r="IZB73" s="848"/>
      <c r="IZC73" s="848"/>
      <c r="IZD73" s="848"/>
      <c r="IZE73" s="848"/>
      <c r="IZF73" s="848"/>
      <c r="IZG73" s="848"/>
      <c r="IZH73" s="848"/>
      <c r="IZI73" s="848"/>
      <c r="IZJ73" s="848"/>
      <c r="IZK73" s="848"/>
      <c r="IZL73" s="848"/>
      <c r="IZM73" s="848"/>
      <c r="IZN73" s="848"/>
      <c r="IZO73" s="848"/>
      <c r="IZP73" s="848"/>
      <c r="IZQ73" s="848"/>
      <c r="IZR73" s="848"/>
      <c r="IZS73" s="848"/>
      <c r="IZT73" s="848"/>
      <c r="IZU73" s="848"/>
      <c r="IZV73" s="848"/>
      <c r="IZW73" s="848"/>
      <c r="IZX73" s="848"/>
      <c r="IZY73" s="848"/>
      <c r="IZZ73" s="848"/>
      <c r="JAA73" s="848"/>
      <c r="JAB73" s="848"/>
      <c r="JAC73" s="848"/>
      <c r="JAD73" s="848"/>
      <c r="JAE73" s="848"/>
      <c r="JAF73" s="848"/>
      <c r="JAG73" s="848"/>
      <c r="JAH73" s="848"/>
      <c r="JAI73" s="848"/>
      <c r="JAJ73" s="848"/>
      <c r="JAK73" s="848"/>
      <c r="JAL73" s="848"/>
      <c r="JAM73" s="848"/>
      <c r="JAN73" s="848"/>
      <c r="JAO73" s="848"/>
      <c r="JAP73" s="848"/>
      <c r="JAQ73" s="848"/>
      <c r="JAR73" s="848"/>
      <c r="JAS73" s="848"/>
      <c r="JAT73" s="848"/>
      <c r="JAU73" s="848"/>
      <c r="JAV73" s="848"/>
      <c r="JAW73" s="848"/>
      <c r="JAX73" s="848"/>
      <c r="JAY73" s="848"/>
      <c r="JAZ73" s="848"/>
      <c r="JBA73" s="848"/>
      <c r="JBB73" s="848"/>
      <c r="JBC73" s="848"/>
      <c r="JBD73" s="848"/>
      <c r="JBE73" s="848"/>
      <c r="JBF73" s="848"/>
      <c r="JBG73" s="848"/>
      <c r="JBH73" s="848"/>
      <c r="JBI73" s="848"/>
      <c r="JBJ73" s="848"/>
      <c r="JBK73" s="848"/>
      <c r="JBL73" s="848"/>
      <c r="JBM73" s="848"/>
      <c r="JBN73" s="848"/>
      <c r="JBO73" s="848"/>
      <c r="JBP73" s="848"/>
      <c r="JBQ73" s="848"/>
      <c r="JBR73" s="848"/>
      <c r="JBS73" s="848"/>
      <c r="JBT73" s="848"/>
      <c r="JBU73" s="848"/>
      <c r="JBV73" s="848"/>
      <c r="JBW73" s="848"/>
      <c r="JBX73" s="848"/>
      <c r="JBY73" s="848"/>
      <c r="JBZ73" s="848"/>
      <c r="JCA73" s="848"/>
      <c r="JCB73" s="848"/>
      <c r="JCC73" s="848"/>
      <c r="JCD73" s="848"/>
      <c r="JCE73" s="848"/>
      <c r="JCF73" s="848"/>
      <c r="JCG73" s="848"/>
      <c r="JCH73" s="848"/>
      <c r="JCI73" s="848"/>
      <c r="JCJ73" s="848"/>
      <c r="JCK73" s="848"/>
      <c r="JCL73" s="848"/>
      <c r="JCM73" s="848"/>
      <c r="JCN73" s="848"/>
      <c r="JCO73" s="848"/>
      <c r="JCP73" s="848"/>
      <c r="JCQ73" s="848"/>
      <c r="JCR73" s="848"/>
      <c r="JCS73" s="848"/>
      <c r="JCT73" s="848"/>
      <c r="JCU73" s="848"/>
      <c r="JCV73" s="848"/>
      <c r="JCW73" s="848"/>
      <c r="JCX73" s="848"/>
      <c r="JCY73" s="848"/>
      <c r="JCZ73" s="848"/>
      <c r="JDA73" s="848"/>
      <c r="JDB73" s="848"/>
      <c r="JDC73" s="848"/>
      <c r="JDD73" s="848"/>
      <c r="JDE73" s="848"/>
      <c r="JDF73" s="848"/>
      <c r="JDG73" s="848"/>
      <c r="JDH73" s="848"/>
      <c r="JDI73" s="848"/>
      <c r="JDJ73" s="848"/>
      <c r="JDK73" s="848"/>
      <c r="JDL73" s="848"/>
      <c r="JDM73" s="848"/>
      <c r="JDN73" s="848"/>
      <c r="JDO73" s="848"/>
      <c r="JDP73" s="848"/>
      <c r="JDQ73" s="848"/>
      <c r="JDR73" s="848"/>
      <c r="JDS73" s="848"/>
      <c r="JDT73" s="848"/>
      <c r="JDU73" s="848"/>
      <c r="JDV73" s="848"/>
      <c r="JDW73" s="848"/>
      <c r="JDX73" s="848"/>
      <c r="JDY73" s="848"/>
      <c r="JDZ73" s="848"/>
      <c r="JEA73" s="848"/>
      <c r="JEB73" s="848"/>
      <c r="JEC73" s="848"/>
      <c r="JED73" s="848"/>
      <c r="JEE73" s="848"/>
      <c r="JEF73" s="848"/>
      <c r="JEG73" s="848"/>
      <c r="JEH73" s="848"/>
      <c r="JEI73" s="848"/>
      <c r="JEJ73" s="848"/>
      <c r="JEK73" s="848"/>
      <c r="JEL73" s="848"/>
      <c r="JEM73" s="848"/>
      <c r="JEN73" s="848"/>
      <c r="JEO73" s="848"/>
      <c r="JEP73" s="848"/>
      <c r="JEQ73" s="848"/>
      <c r="JER73" s="848"/>
      <c r="JES73" s="848"/>
      <c r="JET73" s="848"/>
      <c r="JEU73" s="848"/>
      <c r="JEV73" s="848"/>
      <c r="JEW73" s="848"/>
      <c r="JEX73" s="848"/>
      <c r="JEY73" s="848"/>
      <c r="JEZ73" s="848"/>
      <c r="JFA73" s="848"/>
      <c r="JFB73" s="848"/>
      <c r="JFC73" s="848"/>
      <c r="JFD73" s="848"/>
      <c r="JFE73" s="848"/>
      <c r="JFF73" s="848"/>
      <c r="JFG73" s="848"/>
      <c r="JFH73" s="848"/>
      <c r="JFI73" s="848"/>
      <c r="JFJ73" s="848"/>
      <c r="JFK73" s="848"/>
      <c r="JFL73" s="848"/>
      <c r="JFM73" s="848"/>
      <c r="JFN73" s="848"/>
      <c r="JFO73" s="848"/>
      <c r="JFP73" s="848"/>
      <c r="JFQ73" s="848"/>
      <c r="JFR73" s="848"/>
      <c r="JFS73" s="848"/>
      <c r="JFT73" s="848"/>
      <c r="JFU73" s="848"/>
      <c r="JFV73" s="848"/>
      <c r="JFW73" s="848"/>
      <c r="JFX73" s="848"/>
      <c r="JFY73" s="848"/>
      <c r="JFZ73" s="848"/>
      <c r="JGA73" s="848"/>
      <c r="JGB73" s="848"/>
      <c r="JGC73" s="848"/>
      <c r="JGD73" s="848"/>
      <c r="JGE73" s="848"/>
      <c r="JGF73" s="848"/>
      <c r="JGG73" s="848"/>
      <c r="JGH73" s="848"/>
      <c r="JGI73" s="848"/>
      <c r="JGJ73" s="848"/>
      <c r="JGK73" s="848"/>
      <c r="JGL73" s="848"/>
      <c r="JGM73" s="848"/>
      <c r="JGN73" s="848"/>
      <c r="JGO73" s="848"/>
      <c r="JGP73" s="848"/>
      <c r="JGQ73" s="848"/>
      <c r="JGR73" s="848"/>
      <c r="JGS73" s="848"/>
      <c r="JGT73" s="848"/>
      <c r="JGU73" s="848"/>
      <c r="JGV73" s="848"/>
      <c r="JGW73" s="848"/>
      <c r="JGX73" s="848"/>
      <c r="JGY73" s="848"/>
      <c r="JGZ73" s="848"/>
      <c r="JHA73" s="848"/>
      <c r="JHB73" s="848"/>
      <c r="JHC73" s="848"/>
      <c r="JHD73" s="848"/>
      <c r="JHE73" s="848"/>
      <c r="JHF73" s="848"/>
      <c r="JHG73" s="848"/>
      <c r="JHH73" s="848"/>
      <c r="JHI73" s="848"/>
      <c r="JHJ73" s="848"/>
      <c r="JHK73" s="848"/>
      <c r="JHL73" s="848"/>
      <c r="JHM73" s="848"/>
      <c r="JHN73" s="848"/>
      <c r="JHO73" s="848"/>
      <c r="JHP73" s="848"/>
      <c r="JHQ73" s="848"/>
      <c r="JHR73" s="848"/>
      <c r="JHS73" s="848"/>
      <c r="JHT73" s="848"/>
      <c r="JHU73" s="848"/>
      <c r="JHV73" s="848"/>
      <c r="JHW73" s="848"/>
      <c r="JHX73" s="848"/>
      <c r="JHY73" s="848"/>
      <c r="JHZ73" s="848"/>
      <c r="JIA73" s="848"/>
      <c r="JIB73" s="848"/>
      <c r="JIC73" s="848"/>
      <c r="JID73" s="848"/>
      <c r="JIE73" s="848"/>
      <c r="JIF73" s="848"/>
      <c r="JIG73" s="848"/>
      <c r="JIH73" s="848"/>
      <c r="JII73" s="848"/>
      <c r="JIJ73" s="848"/>
      <c r="JIK73" s="848"/>
      <c r="JIL73" s="848"/>
      <c r="JIM73" s="848"/>
      <c r="JIN73" s="848"/>
      <c r="JIO73" s="848"/>
      <c r="JIP73" s="848"/>
      <c r="JIQ73" s="848"/>
      <c r="JIR73" s="848"/>
      <c r="JIS73" s="848"/>
      <c r="JIT73" s="848"/>
      <c r="JIU73" s="848"/>
      <c r="JIV73" s="848"/>
      <c r="JIW73" s="848"/>
      <c r="JIX73" s="848"/>
      <c r="JIY73" s="848"/>
      <c r="JIZ73" s="848"/>
      <c r="JJA73" s="848"/>
      <c r="JJB73" s="848"/>
      <c r="JJC73" s="848"/>
      <c r="JJD73" s="848"/>
      <c r="JJE73" s="848"/>
      <c r="JJF73" s="848"/>
      <c r="JJG73" s="848"/>
      <c r="JJH73" s="848"/>
      <c r="JJI73" s="848"/>
      <c r="JJJ73" s="848"/>
      <c r="JJK73" s="848"/>
      <c r="JJL73" s="848"/>
      <c r="JJM73" s="848"/>
      <c r="JJN73" s="848"/>
      <c r="JJO73" s="848"/>
      <c r="JJP73" s="848"/>
      <c r="JJQ73" s="848"/>
      <c r="JJR73" s="848"/>
      <c r="JJS73" s="848"/>
      <c r="JJT73" s="848"/>
      <c r="JJU73" s="848"/>
      <c r="JJV73" s="848"/>
      <c r="JJW73" s="848"/>
      <c r="JJX73" s="848"/>
      <c r="JJY73" s="848"/>
      <c r="JJZ73" s="848"/>
      <c r="JKA73" s="848"/>
      <c r="JKB73" s="848"/>
      <c r="JKC73" s="848"/>
      <c r="JKD73" s="848"/>
      <c r="JKE73" s="848"/>
      <c r="JKF73" s="848"/>
      <c r="JKG73" s="848"/>
      <c r="JKH73" s="848"/>
      <c r="JKI73" s="848"/>
      <c r="JKJ73" s="848"/>
      <c r="JKK73" s="848"/>
      <c r="JKL73" s="848"/>
      <c r="JKM73" s="848"/>
      <c r="JKN73" s="848"/>
      <c r="JKO73" s="848"/>
      <c r="JKP73" s="848"/>
      <c r="JKQ73" s="848"/>
      <c r="JKR73" s="848"/>
      <c r="JKS73" s="848"/>
      <c r="JKT73" s="848"/>
      <c r="JKU73" s="848"/>
      <c r="JKV73" s="848"/>
      <c r="JKW73" s="848"/>
      <c r="JKX73" s="848"/>
      <c r="JKY73" s="848"/>
      <c r="JKZ73" s="848"/>
      <c r="JLA73" s="848"/>
      <c r="JLB73" s="848"/>
      <c r="JLC73" s="848"/>
      <c r="JLD73" s="848"/>
      <c r="JLE73" s="848"/>
      <c r="JLF73" s="848"/>
      <c r="JLG73" s="848"/>
      <c r="JLH73" s="848"/>
      <c r="JLI73" s="848"/>
      <c r="JLJ73" s="848"/>
      <c r="JLK73" s="848"/>
      <c r="JLL73" s="848"/>
      <c r="JLM73" s="848"/>
      <c r="JLN73" s="848"/>
      <c r="JLO73" s="848"/>
      <c r="JLP73" s="848"/>
      <c r="JLQ73" s="848"/>
      <c r="JLR73" s="848"/>
      <c r="JLS73" s="848"/>
      <c r="JLT73" s="848"/>
      <c r="JLU73" s="848"/>
      <c r="JLV73" s="848"/>
      <c r="JLW73" s="848"/>
      <c r="JLX73" s="848"/>
      <c r="JLY73" s="848"/>
      <c r="JLZ73" s="848"/>
      <c r="JMA73" s="848"/>
      <c r="JMB73" s="848"/>
      <c r="JMC73" s="848"/>
      <c r="JMD73" s="848"/>
      <c r="JME73" s="848"/>
      <c r="JMF73" s="848"/>
      <c r="JMG73" s="848"/>
      <c r="JMH73" s="848"/>
      <c r="JMI73" s="848"/>
      <c r="JMJ73" s="848"/>
      <c r="JMK73" s="848"/>
      <c r="JML73" s="848"/>
      <c r="JMM73" s="848"/>
      <c r="JMN73" s="848"/>
      <c r="JMO73" s="848"/>
      <c r="JMP73" s="848"/>
      <c r="JMQ73" s="848"/>
      <c r="JMR73" s="848"/>
      <c r="JMS73" s="848"/>
      <c r="JMT73" s="848"/>
      <c r="JMU73" s="848"/>
      <c r="JMV73" s="848"/>
      <c r="JMW73" s="848"/>
      <c r="JMX73" s="848"/>
      <c r="JMY73" s="848"/>
      <c r="JMZ73" s="848"/>
      <c r="JNA73" s="848"/>
      <c r="JNB73" s="848"/>
      <c r="JNC73" s="848"/>
      <c r="JND73" s="848"/>
      <c r="JNE73" s="848"/>
      <c r="JNF73" s="848"/>
      <c r="JNG73" s="848"/>
      <c r="JNH73" s="848"/>
      <c r="JNI73" s="848"/>
      <c r="JNJ73" s="848"/>
      <c r="JNK73" s="848"/>
      <c r="JNL73" s="848"/>
      <c r="JNM73" s="848"/>
      <c r="JNN73" s="848"/>
      <c r="JNO73" s="848"/>
      <c r="JNP73" s="848"/>
      <c r="JNQ73" s="848"/>
      <c r="JNR73" s="848"/>
      <c r="JNS73" s="848"/>
      <c r="JNT73" s="848"/>
      <c r="JNU73" s="848"/>
      <c r="JNV73" s="848"/>
      <c r="JNW73" s="848"/>
      <c r="JNX73" s="848"/>
      <c r="JNY73" s="848"/>
      <c r="JNZ73" s="848"/>
      <c r="JOA73" s="848"/>
      <c r="JOB73" s="848"/>
      <c r="JOC73" s="848"/>
      <c r="JOD73" s="848"/>
      <c r="JOE73" s="848"/>
      <c r="JOF73" s="848"/>
      <c r="JOG73" s="848"/>
      <c r="JOH73" s="848"/>
      <c r="JOI73" s="848"/>
      <c r="JOJ73" s="848"/>
      <c r="JOK73" s="848"/>
      <c r="JOL73" s="848"/>
      <c r="JOM73" s="848"/>
      <c r="JON73" s="848"/>
      <c r="JOO73" s="848"/>
      <c r="JOP73" s="848"/>
      <c r="JOQ73" s="848"/>
      <c r="JOR73" s="848"/>
      <c r="JOS73" s="848"/>
      <c r="JOT73" s="848"/>
      <c r="JOU73" s="848"/>
      <c r="JOV73" s="848"/>
      <c r="JOW73" s="848"/>
      <c r="JOX73" s="848"/>
      <c r="JOY73" s="848"/>
      <c r="JOZ73" s="848"/>
      <c r="JPA73" s="848"/>
      <c r="JPB73" s="848"/>
      <c r="JPC73" s="848"/>
      <c r="JPD73" s="848"/>
      <c r="JPE73" s="848"/>
      <c r="JPF73" s="848"/>
      <c r="JPG73" s="848"/>
      <c r="JPH73" s="848"/>
      <c r="JPI73" s="848"/>
      <c r="JPJ73" s="848"/>
      <c r="JPK73" s="848"/>
      <c r="JPL73" s="848"/>
      <c r="JPM73" s="848"/>
      <c r="JPN73" s="848"/>
      <c r="JPO73" s="848"/>
      <c r="JPP73" s="848"/>
      <c r="JPQ73" s="848"/>
      <c r="JPR73" s="848"/>
      <c r="JPS73" s="848"/>
      <c r="JPT73" s="848"/>
      <c r="JPU73" s="848"/>
      <c r="JPV73" s="848"/>
      <c r="JPW73" s="848"/>
      <c r="JPX73" s="848"/>
      <c r="JPY73" s="848"/>
      <c r="JPZ73" s="848"/>
      <c r="JQA73" s="848"/>
      <c r="JQB73" s="848"/>
      <c r="JQC73" s="848"/>
      <c r="JQD73" s="848"/>
      <c r="JQE73" s="848"/>
      <c r="JQF73" s="848"/>
      <c r="JQG73" s="848"/>
      <c r="JQH73" s="848"/>
      <c r="JQI73" s="848"/>
      <c r="JQJ73" s="848"/>
      <c r="JQK73" s="848"/>
      <c r="JQL73" s="848"/>
      <c r="JQM73" s="848"/>
      <c r="JQN73" s="848"/>
      <c r="JQO73" s="848"/>
      <c r="JQP73" s="848"/>
      <c r="JQQ73" s="848"/>
      <c r="JQR73" s="848"/>
      <c r="JQS73" s="848"/>
      <c r="JQT73" s="848"/>
      <c r="JQU73" s="848"/>
      <c r="JQV73" s="848"/>
      <c r="JQW73" s="848"/>
      <c r="JQX73" s="848"/>
      <c r="JQY73" s="848"/>
      <c r="JQZ73" s="848"/>
      <c r="JRA73" s="848"/>
      <c r="JRB73" s="848"/>
      <c r="JRC73" s="848"/>
      <c r="JRD73" s="848"/>
      <c r="JRE73" s="848"/>
      <c r="JRF73" s="848"/>
      <c r="JRG73" s="848"/>
      <c r="JRH73" s="848"/>
      <c r="JRI73" s="848"/>
      <c r="JRJ73" s="848"/>
      <c r="JRK73" s="848"/>
      <c r="JRL73" s="848"/>
      <c r="JRM73" s="848"/>
      <c r="JRN73" s="848"/>
      <c r="JRO73" s="848"/>
      <c r="JRP73" s="848"/>
      <c r="JRQ73" s="848"/>
      <c r="JRR73" s="848"/>
      <c r="JRS73" s="848"/>
      <c r="JRT73" s="848"/>
      <c r="JRU73" s="848"/>
      <c r="JRV73" s="848"/>
      <c r="JRW73" s="848"/>
      <c r="JRX73" s="848"/>
      <c r="JRY73" s="848"/>
      <c r="JRZ73" s="848"/>
      <c r="JSA73" s="848"/>
      <c r="JSB73" s="848"/>
      <c r="JSC73" s="848"/>
      <c r="JSD73" s="848"/>
      <c r="JSE73" s="848"/>
      <c r="JSF73" s="848"/>
      <c r="JSG73" s="848"/>
      <c r="JSH73" s="848"/>
      <c r="JSI73" s="848"/>
      <c r="JSJ73" s="848"/>
      <c r="JSK73" s="848"/>
      <c r="JSL73" s="848"/>
      <c r="JSM73" s="848"/>
      <c r="JSN73" s="848"/>
      <c r="JSO73" s="848"/>
      <c r="JSP73" s="848"/>
      <c r="JSQ73" s="848"/>
      <c r="JSR73" s="848"/>
      <c r="JSS73" s="848"/>
      <c r="JST73" s="848"/>
      <c r="JSU73" s="848"/>
      <c r="JSV73" s="848"/>
      <c r="JSW73" s="848"/>
      <c r="JSX73" s="848"/>
      <c r="JSY73" s="848"/>
      <c r="JSZ73" s="848"/>
      <c r="JTA73" s="848"/>
      <c r="JTB73" s="848"/>
      <c r="JTC73" s="848"/>
      <c r="JTD73" s="848"/>
      <c r="JTE73" s="848"/>
      <c r="JTF73" s="848"/>
      <c r="JTG73" s="848"/>
      <c r="JTH73" s="848"/>
      <c r="JTI73" s="848"/>
      <c r="JTJ73" s="848"/>
      <c r="JTK73" s="848"/>
      <c r="JTL73" s="848"/>
      <c r="JTM73" s="848"/>
      <c r="JTN73" s="848"/>
      <c r="JTO73" s="848"/>
      <c r="JTP73" s="848"/>
      <c r="JTQ73" s="848"/>
      <c r="JTR73" s="848"/>
      <c r="JTS73" s="848"/>
      <c r="JTT73" s="848"/>
      <c r="JTU73" s="848"/>
      <c r="JTV73" s="848"/>
      <c r="JTW73" s="848"/>
      <c r="JTX73" s="848"/>
      <c r="JTY73" s="848"/>
      <c r="JTZ73" s="848"/>
      <c r="JUA73" s="848"/>
      <c r="JUB73" s="848"/>
      <c r="JUC73" s="848"/>
      <c r="JUD73" s="848"/>
      <c r="JUE73" s="848"/>
      <c r="JUF73" s="848"/>
      <c r="JUG73" s="848"/>
      <c r="JUH73" s="848"/>
      <c r="JUI73" s="848"/>
      <c r="JUJ73" s="848"/>
      <c r="JUK73" s="848"/>
      <c r="JUL73" s="848"/>
      <c r="JUM73" s="848"/>
      <c r="JUN73" s="848"/>
      <c r="JUO73" s="848"/>
      <c r="JUP73" s="848"/>
      <c r="JUQ73" s="848"/>
      <c r="JUR73" s="848"/>
      <c r="JUS73" s="848"/>
      <c r="JUT73" s="848"/>
      <c r="JUU73" s="848"/>
      <c r="JUV73" s="848"/>
      <c r="JUW73" s="848"/>
      <c r="JUX73" s="848"/>
      <c r="JUY73" s="848"/>
      <c r="JUZ73" s="848"/>
      <c r="JVA73" s="848"/>
      <c r="JVB73" s="848"/>
      <c r="JVC73" s="848"/>
      <c r="JVD73" s="848"/>
      <c r="JVE73" s="848"/>
      <c r="JVF73" s="848"/>
      <c r="JVG73" s="848"/>
      <c r="JVH73" s="848"/>
      <c r="JVI73" s="848"/>
      <c r="JVJ73" s="848"/>
      <c r="JVK73" s="848"/>
      <c r="JVL73" s="848"/>
      <c r="JVM73" s="848"/>
      <c r="JVN73" s="848"/>
      <c r="JVO73" s="848"/>
      <c r="JVP73" s="848"/>
      <c r="JVQ73" s="848"/>
      <c r="JVR73" s="848"/>
      <c r="JVS73" s="848"/>
      <c r="JVT73" s="848"/>
      <c r="JVU73" s="848"/>
      <c r="JVV73" s="848"/>
      <c r="JVW73" s="848"/>
      <c r="JVX73" s="848"/>
      <c r="JVY73" s="848"/>
      <c r="JVZ73" s="848"/>
      <c r="JWA73" s="848"/>
      <c r="JWB73" s="848"/>
      <c r="JWC73" s="848"/>
      <c r="JWD73" s="848"/>
      <c r="JWE73" s="848"/>
      <c r="JWF73" s="848"/>
      <c r="JWG73" s="848"/>
      <c r="JWH73" s="848"/>
      <c r="JWI73" s="848"/>
      <c r="JWJ73" s="848"/>
      <c r="JWK73" s="848"/>
      <c r="JWL73" s="848"/>
      <c r="JWM73" s="848"/>
      <c r="JWN73" s="848"/>
      <c r="JWO73" s="848"/>
      <c r="JWP73" s="848"/>
      <c r="JWQ73" s="848"/>
      <c r="JWR73" s="848"/>
      <c r="JWS73" s="848"/>
      <c r="JWT73" s="848"/>
      <c r="JWU73" s="848"/>
      <c r="JWV73" s="848"/>
      <c r="JWW73" s="848"/>
      <c r="JWX73" s="848"/>
      <c r="JWY73" s="848"/>
      <c r="JWZ73" s="848"/>
      <c r="JXA73" s="848"/>
      <c r="JXB73" s="848"/>
      <c r="JXC73" s="848"/>
      <c r="JXD73" s="848"/>
      <c r="JXE73" s="848"/>
      <c r="JXF73" s="848"/>
      <c r="JXG73" s="848"/>
      <c r="JXH73" s="848"/>
      <c r="JXI73" s="848"/>
      <c r="JXJ73" s="848"/>
      <c r="JXK73" s="848"/>
      <c r="JXL73" s="848"/>
      <c r="JXM73" s="848"/>
      <c r="JXN73" s="848"/>
      <c r="JXO73" s="848"/>
      <c r="JXP73" s="848"/>
      <c r="JXQ73" s="848"/>
      <c r="JXR73" s="848"/>
      <c r="JXS73" s="848"/>
      <c r="JXT73" s="848"/>
      <c r="JXU73" s="848"/>
      <c r="JXV73" s="848"/>
      <c r="JXW73" s="848"/>
      <c r="JXX73" s="848"/>
      <c r="JXY73" s="848"/>
      <c r="JXZ73" s="848"/>
      <c r="JYA73" s="848"/>
      <c r="JYB73" s="848"/>
      <c r="JYC73" s="848"/>
      <c r="JYD73" s="848"/>
      <c r="JYE73" s="848"/>
      <c r="JYF73" s="848"/>
      <c r="JYG73" s="848"/>
      <c r="JYH73" s="848"/>
      <c r="JYI73" s="848"/>
      <c r="JYJ73" s="848"/>
      <c r="JYK73" s="848"/>
      <c r="JYL73" s="848"/>
      <c r="JYM73" s="848"/>
      <c r="JYN73" s="848"/>
      <c r="JYO73" s="848"/>
      <c r="JYP73" s="848"/>
      <c r="JYQ73" s="848"/>
      <c r="JYR73" s="848"/>
      <c r="JYS73" s="848"/>
      <c r="JYT73" s="848"/>
      <c r="JYU73" s="848"/>
      <c r="JYV73" s="848"/>
      <c r="JYW73" s="848"/>
      <c r="JYX73" s="848"/>
      <c r="JYY73" s="848"/>
      <c r="JYZ73" s="848"/>
      <c r="JZA73" s="848"/>
      <c r="JZB73" s="848"/>
      <c r="JZC73" s="848"/>
      <c r="JZD73" s="848"/>
      <c r="JZE73" s="848"/>
      <c r="JZF73" s="848"/>
      <c r="JZG73" s="848"/>
      <c r="JZH73" s="848"/>
      <c r="JZI73" s="848"/>
      <c r="JZJ73" s="848"/>
      <c r="JZK73" s="848"/>
      <c r="JZL73" s="848"/>
      <c r="JZM73" s="848"/>
      <c r="JZN73" s="848"/>
      <c r="JZO73" s="848"/>
      <c r="JZP73" s="848"/>
      <c r="JZQ73" s="848"/>
      <c r="JZR73" s="848"/>
      <c r="JZS73" s="848"/>
      <c r="JZT73" s="848"/>
      <c r="JZU73" s="848"/>
      <c r="JZV73" s="848"/>
      <c r="JZW73" s="848"/>
      <c r="JZX73" s="848"/>
      <c r="JZY73" s="848"/>
      <c r="JZZ73" s="848"/>
      <c r="KAA73" s="848"/>
      <c r="KAB73" s="848"/>
      <c r="KAC73" s="848"/>
      <c r="KAD73" s="848"/>
      <c r="KAE73" s="848"/>
      <c r="KAF73" s="848"/>
      <c r="KAG73" s="848"/>
      <c r="KAH73" s="848"/>
      <c r="KAI73" s="848"/>
      <c r="KAJ73" s="848"/>
      <c r="KAK73" s="848"/>
      <c r="KAL73" s="848"/>
      <c r="KAM73" s="848"/>
      <c r="KAN73" s="848"/>
      <c r="KAO73" s="848"/>
      <c r="KAP73" s="848"/>
      <c r="KAQ73" s="848"/>
      <c r="KAR73" s="848"/>
      <c r="KAS73" s="848"/>
      <c r="KAT73" s="848"/>
      <c r="KAU73" s="848"/>
      <c r="KAV73" s="848"/>
      <c r="KAW73" s="848"/>
      <c r="KAX73" s="848"/>
      <c r="KAY73" s="848"/>
      <c r="KAZ73" s="848"/>
      <c r="KBA73" s="848"/>
      <c r="KBB73" s="848"/>
      <c r="KBC73" s="848"/>
      <c r="KBD73" s="848"/>
      <c r="KBE73" s="848"/>
      <c r="KBF73" s="848"/>
      <c r="KBG73" s="848"/>
      <c r="KBH73" s="848"/>
      <c r="KBI73" s="848"/>
      <c r="KBJ73" s="848"/>
      <c r="KBK73" s="848"/>
      <c r="KBL73" s="848"/>
      <c r="KBM73" s="848"/>
      <c r="KBN73" s="848"/>
      <c r="KBO73" s="848"/>
      <c r="KBP73" s="848"/>
      <c r="KBQ73" s="848"/>
      <c r="KBR73" s="848"/>
      <c r="KBS73" s="848"/>
      <c r="KBT73" s="848"/>
      <c r="KBU73" s="848"/>
      <c r="KBV73" s="848"/>
      <c r="KBW73" s="848"/>
      <c r="KBX73" s="848"/>
      <c r="KBY73" s="848"/>
      <c r="KBZ73" s="848"/>
      <c r="KCA73" s="848"/>
      <c r="KCB73" s="848"/>
      <c r="KCC73" s="848"/>
      <c r="KCD73" s="848"/>
      <c r="KCE73" s="848"/>
      <c r="KCF73" s="848"/>
      <c r="KCG73" s="848"/>
      <c r="KCH73" s="848"/>
      <c r="KCI73" s="848"/>
      <c r="KCJ73" s="848"/>
      <c r="KCK73" s="848"/>
      <c r="KCL73" s="848"/>
      <c r="KCM73" s="848"/>
      <c r="KCN73" s="848"/>
      <c r="KCO73" s="848"/>
      <c r="KCP73" s="848"/>
      <c r="KCQ73" s="848"/>
      <c r="KCR73" s="848"/>
      <c r="KCS73" s="848"/>
      <c r="KCT73" s="848"/>
      <c r="KCU73" s="848"/>
      <c r="KCV73" s="848"/>
      <c r="KCW73" s="848"/>
      <c r="KCX73" s="848"/>
      <c r="KCY73" s="848"/>
      <c r="KCZ73" s="848"/>
      <c r="KDA73" s="848"/>
      <c r="KDB73" s="848"/>
      <c r="KDC73" s="848"/>
      <c r="KDD73" s="848"/>
      <c r="KDE73" s="848"/>
      <c r="KDF73" s="848"/>
      <c r="KDG73" s="848"/>
      <c r="KDH73" s="848"/>
      <c r="KDI73" s="848"/>
      <c r="KDJ73" s="848"/>
      <c r="KDK73" s="848"/>
      <c r="KDL73" s="848"/>
      <c r="KDM73" s="848"/>
      <c r="KDN73" s="848"/>
      <c r="KDO73" s="848"/>
      <c r="KDP73" s="848"/>
      <c r="KDQ73" s="848"/>
      <c r="KDR73" s="848"/>
      <c r="KDS73" s="848"/>
      <c r="KDT73" s="848"/>
      <c r="KDU73" s="848"/>
      <c r="KDV73" s="848"/>
      <c r="KDW73" s="848"/>
      <c r="KDX73" s="848"/>
      <c r="KDY73" s="848"/>
      <c r="KDZ73" s="848"/>
      <c r="KEA73" s="848"/>
      <c r="KEB73" s="848"/>
      <c r="KEC73" s="848"/>
      <c r="KED73" s="848"/>
      <c r="KEE73" s="848"/>
      <c r="KEF73" s="848"/>
      <c r="KEG73" s="848"/>
      <c r="KEH73" s="848"/>
      <c r="KEI73" s="848"/>
      <c r="KEJ73" s="848"/>
      <c r="KEK73" s="848"/>
      <c r="KEL73" s="848"/>
      <c r="KEM73" s="848"/>
      <c r="KEN73" s="848"/>
      <c r="KEO73" s="848"/>
      <c r="KEP73" s="848"/>
      <c r="KEQ73" s="848"/>
      <c r="KER73" s="848"/>
      <c r="KES73" s="848"/>
      <c r="KET73" s="848"/>
      <c r="KEU73" s="848"/>
      <c r="KEV73" s="848"/>
      <c r="KEW73" s="848"/>
      <c r="KEX73" s="848"/>
      <c r="KEY73" s="848"/>
      <c r="KEZ73" s="848"/>
      <c r="KFA73" s="848"/>
      <c r="KFB73" s="848"/>
      <c r="KFC73" s="848"/>
      <c r="KFD73" s="848"/>
      <c r="KFE73" s="848"/>
      <c r="KFF73" s="848"/>
      <c r="KFG73" s="848"/>
      <c r="KFH73" s="848"/>
      <c r="KFI73" s="848"/>
      <c r="KFJ73" s="848"/>
      <c r="KFK73" s="848"/>
      <c r="KFL73" s="848"/>
      <c r="KFM73" s="848"/>
      <c r="KFN73" s="848"/>
      <c r="KFO73" s="848"/>
      <c r="KFP73" s="848"/>
      <c r="KFQ73" s="848"/>
      <c r="KFR73" s="848"/>
      <c r="KFS73" s="848"/>
      <c r="KFT73" s="848"/>
      <c r="KFU73" s="848"/>
      <c r="KFV73" s="848"/>
      <c r="KFW73" s="848"/>
      <c r="KFX73" s="848"/>
      <c r="KFY73" s="848"/>
      <c r="KFZ73" s="848"/>
      <c r="KGA73" s="848"/>
      <c r="KGB73" s="848"/>
      <c r="KGC73" s="848"/>
      <c r="KGD73" s="848"/>
      <c r="KGE73" s="848"/>
      <c r="KGF73" s="848"/>
      <c r="KGG73" s="848"/>
      <c r="KGH73" s="848"/>
      <c r="KGI73" s="848"/>
      <c r="KGJ73" s="848"/>
      <c r="KGK73" s="848"/>
      <c r="KGL73" s="848"/>
      <c r="KGM73" s="848"/>
      <c r="KGN73" s="848"/>
      <c r="KGO73" s="848"/>
      <c r="KGP73" s="848"/>
      <c r="KGQ73" s="848"/>
      <c r="KGR73" s="848"/>
      <c r="KGS73" s="848"/>
      <c r="KGT73" s="848"/>
      <c r="KGU73" s="848"/>
      <c r="KGV73" s="848"/>
      <c r="KGW73" s="848"/>
      <c r="KGX73" s="848"/>
      <c r="KGY73" s="848"/>
      <c r="KGZ73" s="848"/>
      <c r="KHA73" s="848"/>
      <c r="KHB73" s="848"/>
      <c r="KHC73" s="848"/>
      <c r="KHD73" s="848"/>
      <c r="KHE73" s="848"/>
      <c r="KHF73" s="848"/>
      <c r="KHG73" s="848"/>
      <c r="KHH73" s="848"/>
      <c r="KHI73" s="848"/>
      <c r="KHJ73" s="848"/>
      <c r="KHK73" s="848"/>
      <c r="KHL73" s="848"/>
      <c r="KHM73" s="848"/>
      <c r="KHN73" s="848"/>
      <c r="KHO73" s="848"/>
      <c r="KHP73" s="848"/>
      <c r="KHQ73" s="848"/>
      <c r="KHR73" s="848"/>
      <c r="KHS73" s="848"/>
      <c r="KHT73" s="848"/>
      <c r="KHU73" s="848"/>
      <c r="KHV73" s="848"/>
      <c r="KHW73" s="848"/>
      <c r="KHX73" s="848"/>
      <c r="KHY73" s="848"/>
      <c r="KHZ73" s="848"/>
      <c r="KIA73" s="848"/>
      <c r="KIB73" s="848"/>
      <c r="KIC73" s="848"/>
      <c r="KID73" s="848"/>
      <c r="KIE73" s="848"/>
      <c r="KIF73" s="848"/>
      <c r="KIG73" s="848"/>
      <c r="KIH73" s="848"/>
      <c r="KII73" s="848"/>
      <c r="KIJ73" s="848"/>
      <c r="KIK73" s="848"/>
      <c r="KIL73" s="848"/>
      <c r="KIM73" s="848"/>
      <c r="KIN73" s="848"/>
      <c r="KIO73" s="848"/>
      <c r="KIP73" s="848"/>
      <c r="KIQ73" s="848"/>
      <c r="KIR73" s="848"/>
      <c r="KIS73" s="848"/>
      <c r="KIT73" s="848"/>
      <c r="KIU73" s="848"/>
      <c r="KIV73" s="848"/>
      <c r="KIW73" s="848"/>
      <c r="KIX73" s="848"/>
      <c r="KIY73" s="848"/>
      <c r="KIZ73" s="848"/>
      <c r="KJA73" s="848"/>
      <c r="KJB73" s="848"/>
      <c r="KJC73" s="848"/>
      <c r="KJD73" s="848"/>
      <c r="KJE73" s="848"/>
      <c r="KJF73" s="848"/>
      <c r="KJG73" s="848"/>
      <c r="KJH73" s="848"/>
      <c r="KJI73" s="848"/>
      <c r="KJJ73" s="848"/>
      <c r="KJK73" s="848"/>
      <c r="KJL73" s="848"/>
      <c r="KJM73" s="848"/>
      <c r="KJN73" s="848"/>
      <c r="KJO73" s="848"/>
      <c r="KJP73" s="848"/>
      <c r="KJQ73" s="848"/>
      <c r="KJR73" s="848"/>
      <c r="KJS73" s="848"/>
      <c r="KJT73" s="848"/>
      <c r="KJU73" s="848"/>
      <c r="KJV73" s="848"/>
      <c r="KJW73" s="848"/>
      <c r="KJX73" s="848"/>
      <c r="KJY73" s="848"/>
      <c r="KJZ73" s="848"/>
      <c r="KKA73" s="848"/>
      <c r="KKB73" s="848"/>
      <c r="KKC73" s="848"/>
      <c r="KKD73" s="848"/>
      <c r="KKE73" s="848"/>
      <c r="KKF73" s="848"/>
      <c r="KKG73" s="848"/>
      <c r="KKH73" s="848"/>
      <c r="KKI73" s="848"/>
      <c r="KKJ73" s="848"/>
      <c r="KKK73" s="848"/>
      <c r="KKL73" s="848"/>
      <c r="KKM73" s="848"/>
      <c r="KKN73" s="848"/>
      <c r="KKO73" s="848"/>
      <c r="KKP73" s="848"/>
      <c r="KKQ73" s="848"/>
      <c r="KKR73" s="848"/>
      <c r="KKS73" s="848"/>
      <c r="KKT73" s="848"/>
      <c r="KKU73" s="848"/>
      <c r="KKV73" s="848"/>
      <c r="KKW73" s="848"/>
      <c r="KKX73" s="848"/>
      <c r="KKY73" s="848"/>
      <c r="KKZ73" s="848"/>
      <c r="KLA73" s="848"/>
      <c r="KLB73" s="848"/>
      <c r="KLC73" s="848"/>
      <c r="KLD73" s="848"/>
      <c r="KLE73" s="848"/>
      <c r="KLF73" s="848"/>
      <c r="KLG73" s="848"/>
      <c r="KLH73" s="848"/>
      <c r="KLI73" s="848"/>
      <c r="KLJ73" s="848"/>
      <c r="KLK73" s="848"/>
      <c r="KLL73" s="848"/>
      <c r="KLM73" s="848"/>
      <c r="KLN73" s="848"/>
      <c r="KLO73" s="848"/>
      <c r="KLP73" s="848"/>
      <c r="KLQ73" s="848"/>
      <c r="KLR73" s="848"/>
      <c r="KLS73" s="848"/>
      <c r="KLT73" s="848"/>
      <c r="KLU73" s="848"/>
      <c r="KLV73" s="848"/>
      <c r="KLW73" s="848"/>
      <c r="KLX73" s="848"/>
      <c r="KLY73" s="848"/>
      <c r="KLZ73" s="848"/>
      <c r="KMA73" s="848"/>
      <c r="KMB73" s="848"/>
      <c r="KMC73" s="848"/>
      <c r="KMD73" s="848"/>
      <c r="KME73" s="848"/>
      <c r="KMF73" s="848"/>
      <c r="KMG73" s="848"/>
      <c r="KMH73" s="848"/>
      <c r="KMI73" s="848"/>
      <c r="KMJ73" s="848"/>
      <c r="KMK73" s="848"/>
      <c r="KML73" s="848"/>
      <c r="KMM73" s="848"/>
      <c r="KMN73" s="848"/>
      <c r="KMO73" s="848"/>
      <c r="KMP73" s="848"/>
      <c r="KMQ73" s="848"/>
      <c r="KMR73" s="848"/>
      <c r="KMS73" s="848"/>
      <c r="KMT73" s="848"/>
      <c r="KMU73" s="848"/>
      <c r="KMV73" s="848"/>
      <c r="KMW73" s="848"/>
      <c r="KMX73" s="848"/>
      <c r="KMY73" s="848"/>
      <c r="KMZ73" s="848"/>
      <c r="KNA73" s="848"/>
      <c r="KNB73" s="848"/>
      <c r="KNC73" s="848"/>
      <c r="KND73" s="848"/>
      <c r="KNE73" s="848"/>
      <c r="KNF73" s="848"/>
      <c r="KNG73" s="848"/>
      <c r="KNH73" s="848"/>
      <c r="KNI73" s="848"/>
      <c r="KNJ73" s="848"/>
      <c r="KNK73" s="848"/>
      <c r="KNL73" s="848"/>
      <c r="KNM73" s="848"/>
      <c r="KNN73" s="848"/>
      <c r="KNO73" s="848"/>
      <c r="KNP73" s="848"/>
      <c r="KNQ73" s="848"/>
      <c r="KNR73" s="848"/>
      <c r="KNS73" s="848"/>
      <c r="KNT73" s="848"/>
      <c r="KNU73" s="848"/>
      <c r="KNV73" s="848"/>
      <c r="KNW73" s="848"/>
      <c r="KNX73" s="848"/>
      <c r="KNY73" s="848"/>
      <c r="KNZ73" s="848"/>
      <c r="KOA73" s="848"/>
      <c r="KOB73" s="848"/>
      <c r="KOC73" s="848"/>
      <c r="KOD73" s="848"/>
      <c r="KOE73" s="848"/>
      <c r="KOF73" s="848"/>
      <c r="KOG73" s="848"/>
      <c r="KOH73" s="848"/>
      <c r="KOI73" s="848"/>
      <c r="KOJ73" s="848"/>
      <c r="KOK73" s="848"/>
      <c r="KOL73" s="848"/>
      <c r="KOM73" s="848"/>
      <c r="KON73" s="848"/>
      <c r="KOO73" s="848"/>
      <c r="KOP73" s="848"/>
      <c r="KOQ73" s="848"/>
      <c r="KOR73" s="848"/>
      <c r="KOS73" s="848"/>
      <c r="KOT73" s="848"/>
      <c r="KOU73" s="848"/>
      <c r="KOV73" s="848"/>
      <c r="KOW73" s="848"/>
      <c r="KOX73" s="848"/>
      <c r="KOY73" s="848"/>
      <c r="KOZ73" s="848"/>
      <c r="KPA73" s="848"/>
      <c r="KPB73" s="848"/>
      <c r="KPC73" s="848"/>
      <c r="KPD73" s="848"/>
      <c r="KPE73" s="848"/>
      <c r="KPF73" s="848"/>
      <c r="KPG73" s="848"/>
      <c r="KPH73" s="848"/>
      <c r="KPI73" s="848"/>
      <c r="KPJ73" s="848"/>
      <c r="KPK73" s="848"/>
      <c r="KPL73" s="848"/>
      <c r="KPM73" s="848"/>
      <c r="KPN73" s="848"/>
      <c r="KPO73" s="848"/>
      <c r="KPP73" s="848"/>
      <c r="KPQ73" s="848"/>
      <c r="KPR73" s="848"/>
      <c r="KPS73" s="848"/>
      <c r="KPT73" s="848"/>
      <c r="KPU73" s="848"/>
      <c r="KPV73" s="848"/>
      <c r="KPW73" s="848"/>
      <c r="KPX73" s="848"/>
      <c r="KPY73" s="848"/>
      <c r="KPZ73" s="848"/>
      <c r="KQA73" s="848"/>
      <c r="KQB73" s="848"/>
      <c r="KQC73" s="848"/>
      <c r="KQD73" s="848"/>
      <c r="KQE73" s="848"/>
      <c r="KQF73" s="848"/>
      <c r="KQG73" s="848"/>
      <c r="KQH73" s="848"/>
      <c r="KQI73" s="848"/>
      <c r="KQJ73" s="848"/>
      <c r="KQK73" s="848"/>
      <c r="KQL73" s="848"/>
      <c r="KQM73" s="848"/>
      <c r="KQN73" s="848"/>
      <c r="KQO73" s="848"/>
      <c r="KQP73" s="848"/>
      <c r="KQQ73" s="848"/>
      <c r="KQR73" s="848"/>
      <c r="KQS73" s="848"/>
      <c r="KQT73" s="848"/>
      <c r="KQU73" s="848"/>
      <c r="KQV73" s="848"/>
      <c r="KQW73" s="848"/>
      <c r="KQX73" s="848"/>
      <c r="KQY73" s="848"/>
      <c r="KQZ73" s="848"/>
      <c r="KRA73" s="848"/>
      <c r="KRB73" s="848"/>
      <c r="KRC73" s="848"/>
      <c r="KRD73" s="848"/>
      <c r="KRE73" s="848"/>
      <c r="KRF73" s="848"/>
      <c r="KRG73" s="848"/>
      <c r="KRH73" s="848"/>
      <c r="KRI73" s="848"/>
      <c r="KRJ73" s="848"/>
      <c r="KRK73" s="848"/>
      <c r="KRL73" s="848"/>
      <c r="KRM73" s="848"/>
      <c r="KRN73" s="848"/>
      <c r="KRO73" s="848"/>
      <c r="KRP73" s="848"/>
      <c r="KRQ73" s="848"/>
      <c r="KRR73" s="848"/>
      <c r="KRS73" s="848"/>
      <c r="KRT73" s="848"/>
      <c r="KRU73" s="848"/>
      <c r="KRV73" s="848"/>
      <c r="KRW73" s="848"/>
      <c r="KRX73" s="848"/>
      <c r="KRY73" s="848"/>
      <c r="KRZ73" s="848"/>
      <c r="KSA73" s="848"/>
      <c r="KSB73" s="848"/>
      <c r="KSC73" s="848"/>
      <c r="KSD73" s="848"/>
      <c r="KSE73" s="848"/>
      <c r="KSF73" s="848"/>
      <c r="KSG73" s="848"/>
      <c r="KSH73" s="848"/>
      <c r="KSI73" s="848"/>
      <c r="KSJ73" s="848"/>
      <c r="KSK73" s="848"/>
      <c r="KSL73" s="848"/>
      <c r="KSM73" s="848"/>
      <c r="KSN73" s="848"/>
      <c r="KSO73" s="848"/>
      <c r="KSP73" s="848"/>
      <c r="KSQ73" s="848"/>
      <c r="KSR73" s="848"/>
      <c r="KSS73" s="848"/>
      <c r="KST73" s="848"/>
      <c r="KSU73" s="848"/>
      <c r="KSV73" s="848"/>
      <c r="KSW73" s="848"/>
      <c r="KSX73" s="848"/>
      <c r="KSY73" s="848"/>
      <c r="KSZ73" s="848"/>
      <c r="KTA73" s="848"/>
      <c r="KTB73" s="848"/>
      <c r="KTC73" s="848"/>
      <c r="KTD73" s="848"/>
      <c r="KTE73" s="848"/>
      <c r="KTF73" s="848"/>
      <c r="KTG73" s="848"/>
      <c r="KTH73" s="848"/>
      <c r="KTI73" s="848"/>
      <c r="KTJ73" s="848"/>
      <c r="KTK73" s="848"/>
      <c r="KTL73" s="848"/>
      <c r="KTM73" s="848"/>
      <c r="KTN73" s="848"/>
      <c r="KTO73" s="848"/>
      <c r="KTP73" s="848"/>
      <c r="KTQ73" s="848"/>
      <c r="KTR73" s="848"/>
      <c r="KTS73" s="848"/>
      <c r="KTT73" s="848"/>
      <c r="KTU73" s="848"/>
      <c r="KTV73" s="848"/>
      <c r="KTW73" s="848"/>
      <c r="KTX73" s="848"/>
      <c r="KTY73" s="848"/>
      <c r="KTZ73" s="848"/>
      <c r="KUA73" s="848"/>
      <c r="KUB73" s="848"/>
      <c r="KUC73" s="848"/>
      <c r="KUD73" s="848"/>
      <c r="KUE73" s="848"/>
      <c r="KUF73" s="848"/>
      <c r="KUG73" s="848"/>
      <c r="KUH73" s="848"/>
      <c r="KUI73" s="848"/>
      <c r="KUJ73" s="848"/>
      <c r="KUK73" s="848"/>
      <c r="KUL73" s="848"/>
      <c r="KUM73" s="848"/>
      <c r="KUN73" s="848"/>
      <c r="KUO73" s="848"/>
      <c r="KUP73" s="848"/>
      <c r="KUQ73" s="848"/>
      <c r="KUR73" s="848"/>
      <c r="KUS73" s="848"/>
      <c r="KUT73" s="848"/>
      <c r="KUU73" s="848"/>
      <c r="KUV73" s="848"/>
      <c r="KUW73" s="848"/>
      <c r="KUX73" s="848"/>
      <c r="KUY73" s="848"/>
      <c r="KUZ73" s="848"/>
      <c r="KVA73" s="848"/>
      <c r="KVB73" s="848"/>
      <c r="KVC73" s="848"/>
      <c r="KVD73" s="848"/>
      <c r="KVE73" s="848"/>
      <c r="KVF73" s="848"/>
      <c r="KVG73" s="848"/>
      <c r="KVH73" s="848"/>
      <c r="KVI73" s="848"/>
      <c r="KVJ73" s="848"/>
      <c r="KVK73" s="848"/>
      <c r="KVL73" s="848"/>
      <c r="KVM73" s="848"/>
      <c r="KVN73" s="848"/>
      <c r="KVO73" s="848"/>
      <c r="KVP73" s="848"/>
      <c r="KVQ73" s="848"/>
      <c r="KVR73" s="848"/>
      <c r="KVS73" s="848"/>
      <c r="KVT73" s="848"/>
      <c r="KVU73" s="848"/>
      <c r="KVV73" s="848"/>
      <c r="KVW73" s="848"/>
      <c r="KVX73" s="848"/>
      <c r="KVY73" s="848"/>
      <c r="KVZ73" s="848"/>
      <c r="KWA73" s="848"/>
      <c r="KWB73" s="848"/>
      <c r="KWC73" s="848"/>
      <c r="KWD73" s="848"/>
      <c r="KWE73" s="848"/>
      <c r="KWF73" s="848"/>
      <c r="KWG73" s="848"/>
      <c r="KWH73" s="848"/>
      <c r="KWI73" s="848"/>
      <c r="KWJ73" s="848"/>
      <c r="KWK73" s="848"/>
      <c r="KWL73" s="848"/>
      <c r="KWM73" s="848"/>
      <c r="KWN73" s="848"/>
      <c r="KWO73" s="848"/>
      <c r="KWP73" s="848"/>
      <c r="KWQ73" s="848"/>
      <c r="KWR73" s="848"/>
      <c r="KWS73" s="848"/>
      <c r="KWT73" s="848"/>
      <c r="KWU73" s="848"/>
      <c r="KWV73" s="848"/>
      <c r="KWW73" s="848"/>
      <c r="KWX73" s="848"/>
      <c r="KWY73" s="848"/>
      <c r="KWZ73" s="848"/>
      <c r="KXA73" s="848"/>
      <c r="KXB73" s="848"/>
      <c r="KXC73" s="848"/>
      <c r="KXD73" s="848"/>
      <c r="KXE73" s="848"/>
      <c r="KXF73" s="848"/>
      <c r="KXG73" s="848"/>
      <c r="KXH73" s="848"/>
      <c r="KXI73" s="848"/>
      <c r="KXJ73" s="848"/>
      <c r="KXK73" s="848"/>
      <c r="KXL73" s="848"/>
      <c r="KXM73" s="848"/>
      <c r="KXN73" s="848"/>
      <c r="KXO73" s="848"/>
      <c r="KXP73" s="848"/>
      <c r="KXQ73" s="848"/>
      <c r="KXR73" s="848"/>
      <c r="KXS73" s="848"/>
      <c r="KXT73" s="848"/>
      <c r="KXU73" s="848"/>
      <c r="KXV73" s="848"/>
      <c r="KXW73" s="848"/>
      <c r="KXX73" s="848"/>
      <c r="KXY73" s="848"/>
      <c r="KXZ73" s="848"/>
      <c r="KYA73" s="848"/>
      <c r="KYB73" s="848"/>
      <c r="KYC73" s="848"/>
      <c r="KYD73" s="848"/>
      <c r="KYE73" s="848"/>
      <c r="KYF73" s="848"/>
      <c r="KYG73" s="848"/>
      <c r="KYH73" s="848"/>
      <c r="KYI73" s="848"/>
      <c r="KYJ73" s="848"/>
      <c r="KYK73" s="848"/>
      <c r="KYL73" s="848"/>
      <c r="KYM73" s="848"/>
      <c r="KYN73" s="848"/>
      <c r="KYO73" s="848"/>
      <c r="KYP73" s="848"/>
      <c r="KYQ73" s="848"/>
      <c r="KYR73" s="848"/>
      <c r="KYS73" s="848"/>
      <c r="KYT73" s="848"/>
      <c r="KYU73" s="848"/>
      <c r="KYV73" s="848"/>
      <c r="KYW73" s="848"/>
      <c r="KYX73" s="848"/>
      <c r="KYY73" s="848"/>
      <c r="KYZ73" s="848"/>
      <c r="KZA73" s="848"/>
      <c r="KZB73" s="848"/>
      <c r="KZC73" s="848"/>
      <c r="KZD73" s="848"/>
      <c r="KZE73" s="848"/>
      <c r="KZF73" s="848"/>
      <c r="KZG73" s="848"/>
      <c r="KZH73" s="848"/>
      <c r="KZI73" s="848"/>
      <c r="KZJ73" s="848"/>
      <c r="KZK73" s="848"/>
      <c r="KZL73" s="848"/>
      <c r="KZM73" s="848"/>
      <c r="KZN73" s="848"/>
      <c r="KZO73" s="848"/>
      <c r="KZP73" s="848"/>
      <c r="KZQ73" s="848"/>
      <c r="KZR73" s="848"/>
      <c r="KZS73" s="848"/>
      <c r="KZT73" s="848"/>
      <c r="KZU73" s="848"/>
      <c r="KZV73" s="848"/>
      <c r="KZW73" s="848"/>
      <c r="KZX73" s="848"/>
      <c r="KZY73" s="848"/>
      <c r="KZZ73" s="848"/>
      <c r="LAA73" s="848"/>
      <c r="LAB73" s="848"/>
      <c r="LAC73" s="848"/>
      <c r="LAD73" s="848"/>
      <c r="LAE73" s="848"/>
      <c r="LAF73" s="848"/>
      <c r="LAG73" s="848"/>
      <c r="LAH73" s="848"/>
      <c r="LAI73" s="848"/>
      <c r="LAJ73" s="848"/>
      <c r="LAK73" s="848"/>
      <c r="LAL73" s="848"/>
      <c r="LAM73" s="848"/>
      <c r="LAN73" s="848"/>
      <c r="LAO73" s="848"/>
      <c r="LAP73" s="848"/>
      <c r="LAQ73" s="848"/>
      <c r="LAR73" s="848"/>
      <c r="LAS73" s="848"/>
      <c r="LAT73" s="848"/>
      <c r="LAU73" s="848"/>
      <c r="LAV73" s="848"/>
      <c r="LAW73" s="848"/>
      <c r="LAX73" s="848"/>
      <c r="LAY73" s="848"/>
      <c r="LAZ73" s="848"/>
      <c r="LBA73" s="848"/>
      <c r="LBB73" s="848"/>
      <c r="LBC73" s="848"/>
      <c r="LBD73" s="848"/>
      <c r="LBE73" s="848"/>
      <c r="LBF73" s="848"/>
      <c r="LBG73" s="848"/>
      <c r="LBH73" s="848"/>
      <c r="LBI73" s="848"/>
      <c r="LBJ73" s="848"/>
      <c r="LBK73" s="848"/>
      <c r="LBL73" s="848"/>
      <c r="LBM73" s="848"/>
      <c r="LBN73" s="848"/>
      <c r="LBO73" s="848"/>
      <c r="LBP73" s="848"/>
      <c r="LBQ73" s="848"/>
      <c r="LBR73" s="848"/>
      <c r="LBS73" s="848"/>
      <c r="LBT73" s="848"/>
      <c r="LBU73" s="848"/>
      <c r="LBV73" s="848"/>
      <c r="LBW73" s="848"/>
      <c r="LBX73" s="848"/>
      <c r="LBY73" s="848"/>
      <c r="LBZ73" s="848"/>
      <c r="LCA73" s="848"/>
      <c r="LCB73" s="848"/>
      <c r="LCC73" s="848"/>
      <c r="LCD73" s="848"/>
      <c r="LCE73" s="848"/>
      <c r="LCF73" s="848"/>
      <c r="LCG73" s="848"/>
      <c r="LCH73" s="848"/>
      <c r="LCI73" s="848"/>
      <c r="LCJ73" s="848"/>
      <c r="LCK73" s="848"/>
      <c r="LCL73" s="848"/>
      <c r="LCM73" s="848"/>
      <c r="LCN73" s="848"/>
      <c r="LCO73" s="848"/>
      <c r="LCP73" s="848"/>
      <c r="LCQ73" s="848"/>
      <c r="LCR73" s="848"/>
      <c r="LCS73" s="848"/>
      <c r="LCT73" s="848"/>
      <c r="LCU73" s="848"/>
      <c r="LCV73" s="848"/>
      <c r="LCW73" s="848"/>
      <c r="LCX73" s="848"/>
      <c r="LCY73" s="848"/>
      <c r="LCZ73" s="848"/>
      <c r="LDA73" s="848"/>
      <c r="LDB73" s="848"/>
      <c r="LDC73" s="848"/>
      <c r="LDD73" s="848"/>
      <c r="LDE73" s="848"/>
      <c r="LDF73" s="848"/>
      <c r="LDG73" s="848"/>
      <c r="LDH73" s="848"/>
      <c r="LDI73" s="848"/>
      <c r="LDJ73" s="848"/>
      <c r="LDK73" s="848"/>
      <c r="LDL73" s="848"/>
      <c r="LDM73" s="848"/>
      <c r="LDN73" s="848"/>
      <c r="LDO73" s="848"/>
      <c r="LDP73" s="848"/>
      <c r="LDQ73" s="848"/>
      <c r="LDR73" s="848"/>
      <c r="LDS73" s="848"/>
      <c r="LDT73" s="848"/>
      <c r="LDU73" s="848"/>
      <c r="LDV73" s="848"/>
      <c r="LDW73" s="848"/>
      <c r="LDX73" s="848"/>
      <c r="LDY73" s="848"/>
      <c r="LDZ73" s="848"/>
      <c r="LEA73" s="848"/>
      <c r="LEB73" s="848"/>
      <c r="LEC73" s="848"/>
      <c r="LED73" s="848"/>
      <c r="LEE73" s="848"/>
      <c r="LEF73" s="848"/>
      <c r="LEG73" s="848"/>
      <c r="LEH73" s="848"/>
      <c r="LEI73" s="848"/>
      <c r="LEJ73" s="848"/>
      <c r="LEK73" s="848"/>
      <c r="LEL73" s="848"/>
      <c r="LEM73" s="848"/>
      <c r="LEN73" s="848"/>
      <c r="LEO73" s="848"/>
      <c r="LEP73" s="848"/>
      <c r="LEQ73" s="848"/>
      <c r="LER73" s="848"/>
      <c r="LES73" s="848"/>
      <c r="LET73" s="848"/>
      <c r="LEU73" s="848"/>
      <c r="LEV73" s="848"/>
      <c r="LEW73" s="848"/>
      <c r="LEX73" s="848"/>
      <c r="LEY73" s="848"/>
      <c r="LEZ73" s="848"/>
      <c r="LFA73" s="848"/>
      <c r="LFB73" s="848"/>
      <c r="LFC73" s="848"/>
      <c r="LFD73" s="848"/>
      <c r="LFE73" s="848"/>
      <c r="LFF73" s="848"/>
      <c r="LFG73" s="848"/>
      <c r="LFH73" s="848"/>
      <c r="LFI73" s="848"/>
      <c r="LFJ73" s="848"/>
      <c r="LFK73" s="848"/>
      <c r="LFL73" s="848"/>
      <c r="LFM73" s="848"/>
      <c r="LFN73" s="848"/>
      <c r="LFO73" s="848"/>
      <c r="LFP73" s="848"/>
      <c r="LFQ73" s="848"/>
      <c r="LFR73" s="848"/>
      <c r="LFS73" s="848"/>
      <c r="LFT73" s="848"/>
      <c r="LFU73" s="848"/>
      <c r="LFV73" s="848"/>
      <c r="LFW73" s="848"/>
      <c r="LFX73" s="848"/>
      <c r="LFY73" s="848"/>
      <c r="LFZ73" s="848"/>
      <c r="LGA73" s="848"/>
      <c r="LGB73" s="848"/>
      <c r="LGC73" s="848"/>
      <c r="LGD73" s="848"/>
      <c r="LGE73" s="848"/>
      <c r="LGF73" s="848"/>
      <c r="LGG73" s="848"/>
      <c r="LGH73" s="848"/>
      <c r="LGI73" s="848"/>
      <c r="LGJ73" s="848"/>
      <c r="LGK73" s="848"/>
      <c r="LGL73" s="848"/>
      <c r="LGM73" s="848"/>
      <c r="LGN73" s="848"/>
      <c r="LGO73" s="848"/>
      <c r="LGP73" s="848"/>
      <c r="LGQ73" s="848"/>
      <c r="LGR73" s="848"/>
      <c r="LGS73" s="848"/>
      <c r="LGT73" s="848"/>
      <c r="LGU73" s="848"/>
      <c r="LGV73" s="848"/>
      <c r="LGW73" s="848"/>
      <c r="LGX73" s="848"/>
      <c r="LGY73" s="848"/>
      <c r="LGZ73" s="848"/>
      <c r="LHA73" s="848"/>
      <c r="LHB73" s="848"/>
      <c r="LHC73" s="848"/>
      <c r="LHD73" s="848"/>
      <c r="LHE73" s="848"/>
      <c r="LHF73" s="848"/>
      <c r="LHG73" s="848"/>
      <c r="LHH73" s="848"/>
      <c r="LHI73" s="848"/>
      <c r="LHJ73" s="848"/>
      <c r="LHK73" s="848"/>
      <c r="LHL73" s="848"/>
      <c r="LHM73" s="848"/>
      <c r="LHN73" s="848"/>
      <c r="LHO73" s="848"/>
      <c r="LHP73" s="848"/>
      <c r="LHQ73" s="848"/>
      <c r="LHR73" s="848"/>
      <c r="LHS73" s="848"/>
      <c r="LHT73" s="848"/>
      <c r="LHU73" s="848"/>
      <c r="LHV73" s="848"/>
      <c r="LHW73" s="848"/>
      <c r="LHX73" s="848"/>
      <c r="LHY73" s="848"/>
      <c r="LHZ73" s="848"/>
      <c r="LIA73" s="848"/>
      <c r="LIB73" s="848"/>
      <c r="LIC73" s="848"/>
      <c r="LID73" s="848"/>
      <c r="LIE73" s="848"/>
      <c r="LIF73" s="848"/>
      <c r="LIG73" s="848"/>
      <c r="LIH73" s="848"/>
      <c r="LII73" s="848"/>
      <c r="LIJ73" s="848"/>
      <c r="LIK73" s="848"/>
      <c r="LIL73" s="848"/>
      <c r="LIM73" s="848"/>
      <c r="LIN73" s="848"/>
      <c r="LIO73" s="848"/>
      <c r="LIP73" s="848"/>
      <c r="LIQ73" s="848"/>
      <c r="LIR73" s="848"/>
      <c r="LIS73" s="848"/>
      <c r="LIT73" s="848"/>
      <c r="LIU73" s="848"/>
      <c r="LIV73" s="848"/>
      <c r="LIW73" s="848"/>
      <c r="LIX73" s="848"/>
      <c r="LIY73" s="848"/>
      <c r="LIZ73" s="848"/>
      <c r="LJA73" s="848"/>
      <c r="LJB73" s="848"/>
      <c r="LJC73" s="848"/>
      <c r="LJD73" s="848"/>
      <c r="LJE73" s="848"/>
      <c r="LJF73" s="848"/>
      <c r="LJG73" s="848"/>
      <c r="LJH73" s="848"/>
      <c r="LJI73" s="848"/>
      <c r="LJJ73" s="848"/>
      <c r="LJK73" s="848"/>
      <c r="LJL73" s="848"/>
      <c r="LJM73" s="848"/>
      <c r="LJN73" s="848"/>
      <c r="LJO73" s="848"/>
      <c r="LJP73" s="848"/>
      <c r="LJQ73" s="848"/>
      <c r="LJR73" s="848"/>
      <c r="LJS73" s="848"/>
      <c r="LJT73" s="848"/>
      <c r="LJU73" s="848"/>
      <c r="LJV73" s="848"/>
      <c r="LJW73" s="848"/>
      <c r="LJX73" s="848"/>
      <c r="LJY73" s="848"/>
      <c r="LJZ73" s="848"/>
      <c r="LKA73" s="848"/>
      <c r="LKB73" s="848"/>
      <c r="LKC73" s="848"/>
      <c r="LKD73" s="848"/>
      <c r="LKE73" s="848"/>
      <c r="LKF73" s="848"/>
      <c r="LKG73" s="848"/>
      <c r="LKH73" s="848"/>
      <c r="LKI73" s="848"/>
      <c r="LKJ73" s="848"/>
      <c r="LKK73" s="848"/>
      <c r="LKL73" s="848"/>
      <c r="LKM73" s="848"/>
      <c r="LKN73" s="848"/>
      <c r="LKO73" s="848"/>
      <c r="LKP73" s="848"/>
      <c r="LKQ73" s="848"/>
      <c r="LKR73" s="848"/>
      <c r="LKS73" s="848"/>
      <c r="LKT73" s="848"/>
      <c r="LKU73" s="848"/>
      <c r="LKV73" s="848"/>
      <c r="LKW73" s="848"/>
      <c r="LKX73" s="848"/>
      <c r="LKY73" s="848"/>
      <c r="LKZ73" s="848"/>
      <c r="LLA73" s="848"/>
      <c r="LLB73" s="848"/>
      <c r="LLC73" s="848"/>
      <c r="LLD73" s="848"/>
      <c r="LLE73" s="848"/>
      <c r="LLF73" s="848"/>
      <c r="LLG73" s="848"/>
      <c r="LLH73" s="848"/>
      <c r="LLI73" s="848"/>
      <c r="LLJ73" s="848"/>
      <c r="LLK73" s="848"/>
      <c r="LLL73" s="848"/>
      <c r="LLM73" s="848"/>
      <c r="LLN73" s="848"/>
      <c r="LLO73" s="848"/>
      <c r="LLP73" s="848"/>
      <c r="LLQ73" s="848"/>
      <c r="LLR73" s="848"/>
      <c r="LLS73" s="848"/>
      <c r="LLT73" s="848"/>
      <c r="LLU73" s="848"/>
      <c r="LLV73" s="848"/>
      <c r="LLW73" s="848"/>
      <c r="LLX73" s="848"/>
      <c r="LLY73" s="848"/>
      <c r="LLZ73" s="848"/>
      <c r="LMA73" s="848"/>
      <c r="LMB73" s="848"/>
      <c r="LMC73" s="848"/>
      <c r="LMD73" s="848"/>
      <c r="LME73" s="848"/>
      <c r="LMF73" s="848"/>
      <c r="LMG73" s="848"/>
      <c r="LMH73" s="848"/>
      <c r="LMI73" s="848"/>
      <c r="LMJ73" s="848"/>
      <c r="LMK73" s="848"/>
      <c r="LML73" s="848"/>
      <c r="LMM73" s="848"/>
      <c r="LMN73" s="848"/>
      <c r="LMO73" s="848"/>
      <c r="LMP73" s="848"/>
      <c r="LMQ73" s="848"/>
      <c r="LMR73" s="848"/>
      <c r="LMS73" s="848"/>
      <c r="LMT73" s="848"/>
      <c r="LMU73" s="848"/>
      <c r="LMV73" s="848"/>
      <c r="LMW73" s="848"/>
      <c r="LMX73" s="848"/>
      <c r="LMY73" s="848"/>
      <c r="LMZ73" s="848"/>
      <c r="LNA73" s="848"/>
      <c r="LNB73" s="848"/>
      <c r="LNC73" s="848"/>
      <c r="LND73" s="848"/>
      <c r="LNE73" s="848"/>
      <c r="LNF73" s="848"/>
      <c r="LNG73" s="848"/>
      <c r="LNH73" s="848"/>
      <c r="LNI73" s="848"/>
      <c r="LNJ73" s="848"/>
      <c r="LNK73" s="848"/>
      <c r="LNL73" s="848"/>
      <c r="LNM73" s="848"/>
      <c r="LNN73" s="848"/>
      <c r="LNO73" s="848"/>
      <c r="LNP73" s="848"/>
      <c r="LNQ73" s="848"/>
      <c r="LNR73" s="848"/>
      <c r="LNS73" s="848"/>
      <c r="LNT73" s="848"/>
      <c r="LNU73" s="848"/>
      <c r="LNV73" s="848"/>
      <c r="LNW73" s="848"/>
      <c r="LNX73" s="848"/>
      <c r="LNY73" s="848"/>
      <c r="LNZ73" s="848"/>
      <c r="LOA73" s="848"/>
      <c r="LOB73" s="848"/>
      <c r="LOC73" s="848"/>
      <c r="LOD73" s="848"/>
      <c r="LOE73" s="848"/>
      <c r="LOF73" s="848"/>
      <c r="LOG73" s="848"/>
      <c r="LOH73" s="848"/>
      <c r="LOI73" s="848"/>
      <c r="LOJ73" s="848"/>
      <c r="LOK73" s="848"/>
      <c r="LOL73" s="848"/>
      <c r="LOM73" s="848"/>
      <c r="LON73" s="848"/>
      <c r="LOO73" s="848"/>
      <c r="LOP73" s="848"/>
      <c r="LOQ73" s="848"/>
      <c r="LOR73" s="848"/>
      <c r="LOS73" s="848"/>
      <c r="LOT73" s="848"/>
      <c r="LOU73" s="848"/>
      <c r="LOV73" s="848"/>
      <c r="LOW73" s="848"/>
      <c r="LOX73" s="848"/>
      <c r="LOY73" s="848"/>
      <c r="LOZ73" s="848"/>
      <c r="LPA73" s="848"/>
      <c r="LPB73" s="848"/>
      <c r="LPC73" s="848"/>
      <c r="LPD73" s="848"/>
      <c r="LPE73" s="848"/>
      <c r="LPF73" s="848"/>
      <c r="LPG73" s="848"/>
      <c r="LPH73" s="848"/>
      <c r="LPI73" s="848"/>
      <c r="LPJ73" s="848"/>
      <c r="LPK73" s="848"/>
      <c r="LPL73" s="848"/>
      <c r="LPM73" s="848"/>
      <c r="LPN73" s="848"/>
      <c r="LPO73" s="848"/>
      <c r="LPP73" s="848"/>
      <c r="LPQ73" s="848"/>
      <c r="LPR73" s="848"/>
      <c r="LPS73" s="848"/>
      <c r="LPT73" s="848"/>
      <c r="LPU73" s="848"/>
      <c r="LPV73" s="848"/>
      <c r="LPW73" s="848"/>
      <c r="LPX73" s="848"/>
      <c r="LPY73" s="848"/>
      <c r="LPZ73" s="848"/>
      <c r="LQA73" s="848"/>
      <c r="LQB73" s="848"/>
      <c r="LQC73" s="848"/>
      <c r="LQD73" s="848"/>
      <c r="LQE73" s="848"/>
      <c r="LQF73" s="848"/>
      <c r="LQG73" s="848"/>
      <c r="LQH73" s="848"/>
      <c r="LQI73" s="848"/>
      <c r="LQJ73" s="848"/>
      <c r="LQK73" s="848"/>
      <c r="LQL73" s="848"/>
      <c r="LQM73" s="848"/>
      <c r="LQN73" s="848"/>
      <c r="LQO73" s="848"/>
      <c r="LQP73" s="848"/>
      <c r="LQQ73" s="848"/>
      <c r="LQR73" s="848"/>
      <c r="LQS73" s="848"/>
      <c r="LQT73" s="848"/>
      <c r="LQU73" s="848"/>
      <c r="LQV73" s="848"/>
      <c r="LQW73" s="848"/>
      <c r="LQX73" s="848"/>
      <c r="LQY73" s="848"/>
      <c r="LQZ73" s="848"/>
      <c r="LRA73" s="848"/>
      <c r="LRB73" s="848"/>
      <c r="LRC73" s="848"/>
      <c r="LRD73" s="848"/>
      <c r="LRE73" s="848"/>
      <c r="LRF73" s="848"/>
      <c r="LRG73" s="848"/>
      <c r="LRH73" s="848"/>
      <c r="LRI73" s="848"/>
      <c r="LRJ73" s="848"/>
      <c r="LRK73" s="848"/>
      <c r="LRL73" s="848"/>
      <c r="LRM73" s="848"/>
      <c r="LRN73" s="848"/>
      <c r="LRO73" s="848"/>
      <c r="LRP73" s="848"/>
      <c r="LRQ73" s="848"/>
      <c r="LRR73" s="848"/>
      <c r="LRS73" s="848"/>
      <c r="LRT73" s="848"/>
      <c r="LRU73" s="848"/>
      <c r="LRV73" s="848"/>
      <c r="LRW73" s="848"/>
      <c r="LRX73" s="848"/>
      <c r="LRY73" s="848"/>
      <c r="LRZ73" s="848"/>
      <c r="LSA73" s="848"/>
      <c r="LSB73" s="848"/>
      <c r="LSC73" s="848"/>
      <c r="LSD73" s="848"/>
      <c r="LSE73" s="848"/>
      <c r="LSF73" s="848"/>
      <c r="LSG73" s="848"/>
      <c r="LSH73" s="848"/>
      <c r="LSI73" s="848"/>
      <c r="LSJ73" s="848"/>
      <c r="LSK73" s="848"/>
      <c r="LSL73" s="848"/>
      <c r="LSM73" s="848"/>
      <c r="LSN73" s="848"/>
      <c r="LSO73" s="848"/>
      <c r="LSP73" s="848"/>
      <c r="LSQ73" s="848"/>
      <c r="LSR73" s="848"/>
      <c r="LSS73" s="848"/>
      <c r="LST73" s="848"/>
      <c r="LSU73" s="848"/>
      <c r="LSV73" s="848"/>
      <c r="LSW73" s="848"/>
      <c r="LSX73" s="848"/>
      <c r="LSY73" s="848"/>
      <c r="LSZ73" s="848"/>
      <c r="LTA73" s="848"/>
      <c r="LTB73" s="848"/>
      <c r="LTC73" s="848"/>
      <c r="LTD73" s="848"/>
      <c r="LTE73" s="848"/>
      <c r="LTF73" s="848"/>
      <c r="LTG73" s="848"/>
      <c r="LTH73" s="848"/>
      <c r="LTI73" s="848"/>
      <c r="LTJ73" s="848"/>
      <c r="LTK73" s="848"/>
      <c r="LTL73" s="848"/>
      <c r="LTM73" s="848"/>
      <c r="LTN73" s="848"/>
      <c r="LTO73" s="848"/>
      <c r="LTP73" s="848"/>
      <c r="LTQ73" s="848"/>
      <c r="LTR73" s="848"/>
      <c r="LTS73" s="848"/>
      <c r="LTT73" s="848"/>
      <c r="LTU73" s="848"/>
      <c r="LTV73" s="848"/>
      <c r="LTW73" s="848"/>
      <c r="LTX73" s="848"/>
      <c r="LTY73" s="848"/>
      <c r="LTZ73" s="848"/>
      <c r="LUA73" s="848"/>
      <c r="LUB73" s="848"/>
      <c r="LUC73" s="848"/>
      <c r="LUD73" s="848"/>
      <c r="LUE73" s="848"/>
      <c r="LUF73" s="848"/>
      <c r="LUG73" s="848"/>
      <c r="LUH73" s="848"/>
      <c r="LUI73" s="848"/>
      <c r="LUJ73" s="848"/>
      <c r="LUK73" s="848"/>
      <c r="LUL73" s="848"/>
      <c r="LUM73" s="848"/>
      <c r="LUN73" s="848"/>
      <c r="LUO73" s="848"/>
      <c r="LUP73" s="848"/>
      <c r="LUQ73" s="848"/>
      <c r="LUR73" s="848"/>
      <c r="LUS73" s="848"/>
      <c r="LUT73" s="848"/>
      <c r="LUU73" s="848"/>
      <c r="LUV73" s="848"/>
      <c r="LUW73" s="848"/>
      <c r="LUX73" s="848"/>
      <c r="LUY73" s="848"/>
      <c r="LUZ73" s="848"/>
      <c r="LVA73" s="848"/>
      <c r="LVB73" s="848"/>
      <c r="LVC73" s="848"/>
      <c r="LVD73" s="848"/>
      <c r="LVE73" s="848"/>
      <c r="LVF73" s="848"/>
      <c r="LVG73" s="848"/>
      <c r="LVH73" s="848"/>
      <c r="LVI73" s="848"/>
      <c r="LVJ73" s="848"/>
      <c r="LVK73" s="848"/>
      <c r="LVL73" s="848"/>
      <c r="LVM73" s="848"/>
      <c r="LVN73" s="848"/>
      <c r="LVO73" s="848"/>
      <c r="LVP73" s="848"/>
      <c r="LVQ73" s="848"/>
      <c r="LVR73" s="848"/>
      <c r="LVS73" s="848"/>
      <c r="LVT73" s="848"/>
      <c r="LVU73" s="848"/>
      <c r="LVV73" s="848"/>
      <c r="LVW73" s="848"/>
      <c r="LVX73" s="848"/>
      <c r="LVY73" s="848"/>
      <c r="LVZ73" s="848"/>
      <c r="LWA73" s="848"/>
      <c r="LWB73" s="848"/>
      <c r="LWC73" s="848"/>
      <c r="LWD73" s="848"/>
      <c r="LWE73" s="848"/>
      <c r="LWF73" s="848"/>
      <c r="LWG73" s="848"/>
      <c r="LWH73" s="848"/>
      <c r="LWI73" s="848"/>
      <c r="LWJ73" s="848"/>
      <c r="LWK73" s="848"/>
      <c r="LWL73" s="848"/>
      <c r="LWM73" s="848"/>
      <c r="LWN73" s="848"/>
      <c r="LWO73" s="848"/>
      <c r="LWP73" s="848"/>
      <c r="LWQ73" s="848"/>
      <c r="LWR73" s="848"/>
      <c r="LWS73" s="848"/>
      <c r="LWT73" s="848"/>
      <c r="LWU73" s="848"/>
      <c r="LWV73" s="848"/>
      <c r="LWW73" s="848"/>
      <c r="LWX73" s="848"/>
      <c r="LWY73" s="848"/>
      <c r="LWZ73" s="848"/>
      <c r="LXA73" s="848"/>
      <c r="LXB73" s="848"/>
      <c r="LXC73" s="848"/>
      <c r="LXD73" s="848"/>
      <c r="LXE73" s="848"/>
      <c r="LXF73" s="848"/>
      <c r="LXG73" s="848"/>
      <c r="LXH73" s="848"/>
      <c r="LXI73" s="848"/>
      <c r="LXJ73" s="848"/>
      <c r="LXK73" s="848"/>
      <c r="LXL73" s="848"/>
      <c r="LXM73" s="848"/>
      <c r="LXN73" s="848"/>
      <c r="LXO73" s="848"/>
      <c r="LXP73" s="848"/>
      <c r="LXQ73" s="848"/>
      <c r="LXR73" s="848"/>
      <c r="LXS73" s="848"/>
      <c r="LXT73" s="848"/>
      <c r="LXU73" s="848"/>
      <c r="LXV73" s="848"/>
      <c r="LXW73" s="848"/>
      <c r="LXX73" s="848"/>
      <c r="LXY73" s="848"/>
      <c r="LXZ73" s="848"/>
      <c r="LYA73" s="848"/>
      <c r="LYB73" s="848"/>
      <c r="LYC73" s="848"/>
      <c r="LYD73" s="848"/>
      <c r="LYE73" s="848"/>
      <c r="LYF73" s="848"/>
      <c r="LYG73" s="848"/>
      <c r="LYH73" s="848"/>
      <c r="LYI73" s="848"/>
      <c r="LYJ73" s="848"/>
      <c r="LYK73" s="848"/>
      <c r="LYL73" s="848"/>
      <c r="LYM73" s="848"/>
      <c r="LYN73" s="848"/>
      <c r="LYO73" s="848"/>
      <c r="LYP73" s="848"/>
      <c r="LYQ73" s="848"/>
      <c r="LYR73" s="848"/>
      <c r="LYS73" s="848"/>
      <c r="LYT73" s="848"/>
      <c r="LYU73" s="848"/>
      <c r="LYV73" s="848"/>
      <c r="LYW73" s="848"/>
      <c r="LYX73" s="848"/>
      <c r="LYY73" s="848"/>
      <c r="LYZ73" s="848"/>
      <c r="LZA73" s="848"/>
      <c r="LZB73" s="848"/>
      <c r="LZC73" s="848"/>
      <c r="LZD73" s="848"/>
      <c r="LZE73" s="848"/>
      <c r="LZF73" s="848"/>
      <c r="LZG73" s="848"/>
      <c r="LZH73" s="848"/>
      <c r="LZI73" s="848"/>
      <c r="LZJ73" s="848"/>
      <c r="LZK73" s="848"/>
      <c r="LZL73" s="848"/>
      <c r="LZM73" s="848"/>
      <c r="LZN73" s="848"/>
      <c r="LZO73" s="848"/>
      <c r="LZP73" s="848"/>
      <c r="LZQ73" s="848"/>
      <c r="LZR73" s="848"/>
      <c r="LZS73" s="848"/>
      <c r="LZT73" s="848"/>
      <c r="LZU73" s="848"/>
      <c r="LZV73" s="848"/>
      <c r="LZW73" s="848"/>
      <c r="LZX73" s="848"/>
      <c r="LZY73" s="848"/>
      <c r="LZZ73" s="848"/>
      <c r="MAA73" s="848"/>
      <c r="MAB73" s="848"/>
      <c r="MAC73" s="848"/>
      <c r="MAD73" s="848"/>
      <c r="MAE73" s="848"/>
      <c r="MAF73" s="848"/>
      <c r="MAG73" s="848"/>
      <c r="MAH73" s="848"/>
      <c r="MAI73" s="848"/>
      <c r="MAJ73" s="848"/>
      <c r="MAK73" s="848"/>
      <c r="MAL73" s="848"/>
      <c r="MAM73" s="848"/>
      <c r="MAN73" s="848"/>
      <c r="MAO73" s="848"/>
      <c r="MAP73" s="848"/>
      <c r="MAQ73" s="848"/>
      <c r="MAR73" s="848"/>
      <c r="MAS73" s="848"/>
      <c r="MAT73" s="848"/>
      <c r="MAU73" s="848"/>
      <c r="MAV73" s="848"/>
      <c r="MAW73" s="848"/>
      <c r="MAX73" s="848"/>
      <c r="MAY73" s="848"/>
      <c r="MAZ73" s="848"/>
      <c r="MBA73" s="848"/>
      <c r="MBB73" s="848"/>
      <c r="MBC73" s="848"/>
      <c r="MBD73" s="848"/>
      <c r="MBE73" s="848"/>
      <c r="MBF73" s="848"/>
      <c r="MBG73" s="848"/>
      <c r="MBH73" s="848"/>
      <c r="MBI73" s="848"/>
      <c r="MBJ73" s="848"/>
      <c r="MBK73" s="848"/>
      <c r="MBL73" s="848"/>
      <c r="MBM73" s="848"/>
      <c r="MBN73" s="848"/>
      <c r="MBO73" s="848"/>
      <c r="MBP73" s="848"/>
      <c r="MBQ73" s="848"/>
      <c r="MBR73" s="848"/>
      <c r="MBS73" s="848"/>
      <c r="MBT73" s="848"/>
      <c r="MBU73" s="848"/>
      <c r="MBV73" s="848"/>
      <c r="MBW73" s="848"/>
      <c r="MBX73" s="848"/>
      <c r="MBY73" s="848"/>
      <c r="MBZ73" s="848"/>
      <c r="MCA73" s="848"/>
      <c r="MCB73" s="848"/>
      <c r="MCC73" s="848"/>
      <c r="MCD73" s="848"/>
      <c r="MCE73" s="848"/>
      <c r="MCF73" s="848"/>
      <c r="MCG73" s="848"/>
      <c r="MCH73" s="848"/>
      <c r="MCI73" s="848"/>
      <c r="MCJ73" s="848"/>
      <c r="MCK73" s="848"/>
      <c r="MCL73" s="848"/>
      <c r="MCM73" s="848"/>
      <c r="MCN73" s="848"/>
      <c r="MCO73" s="848"/>
      <c r="MCP73" s="848"/>
      <c r="MCQ73" s="848"/>
      <c r="MCR73" s="848"/>
      <c r="MCS73" s="848"/>
      <c r="MCT73" s="848"/>
      <c r="MCU73" s="848"/>
      <c r="MCV73" s="848"/>
      <c r="MCW73" s="848"/>
      <c r="MCX73" s="848"/>
      <c r="MCY73" s="848"/>
      <c r="MCZ73" s="848"/>
      <c r="MDA73" s="848"/>
      <c r="MDB73" s="848"/>
      <c r="MDC73" s="848"/>
      <c r="MDD73" s="848"/>
      <c r="MDE73" s="848"/>
      <c r="MDF73" s="848"/>
      <c r="MDG73" s="848"/>
      <c r="MDH73" s="848"/>
      <c r="MDI73" s="848"/>
      <c r="MDJ73" s="848"/>
      <c r="MDK73" s="848"/>
      <c r="MDL73" s="848"/>
      <c r="MDM73" s="848"/>
      <c r="MDN73" s="848"/>
      <c r="MDO73" s="848"/>
      <c r="MDP73" s="848"/>
      <c r="MDQ73" s="848"/>
      <c r="MDR73" s="848"/>
      <c r="MDS73" s="848"/>
      <c r="MDT73" s="848"/>
      <c r="MDU73" s="848"/>
      <c r="MDV73" s="848"/>
      <c r="MDW73" s="848"/>
      <c r="MDX73" s="848"/>
      <c r="MDY73" s="848"/>
      <c r="MDZ73" s="848"/>
      <c r="MEA73" s="848"/>
      <c r="MEB73" s="848"/>
      <c r="MEC73" s="848"/>
      <c r="MED73" s="848"/>
      <c r="MEE73" s="848"/>
      <c r="MEF73" s="848"/>
      <c r="MEG73" s="848"/>
      <c r="MEH73" s="848"/>
      <c r="MEI73" s="848"/>
      <c r="MEJ73" s="848"/>
      <c r="MEK73" s="848"/>
      <c r="MEL73" s="848"/>
      <c r="MEM73" s="848"/>
      <c r="MEN73" s="848"/>
      <c r="MEO73" s="848"/>
      <c r="MEP73" s="848"/>
      <c r="MEQ73" s="848"/>
      <c r="MER73" s="848"/>
      <c r="MES73" s="848"/>
      <c r="MET73" s="848"/>
      <c r="MEU73" s="848"/>
      <c r="MEV73" s="848"/>
      <c r="MEW73" s="848"/>
      <c r="MEX73" s="848"/>
      <c r="MEY73" s="848"/>
      <c r="MEZ73" s="848"/>
      <c r="MFA73" s="848"/>
      <c r="MFB73" s="848"/>
      <c r="MFC73" s="848"/>
      <c r="MFD73" s="848"/>
      <c r="MFE73" s="848"/>
      <c r="MFF73" s="848"/>
      <c r="MFG73" s="848"/>
      <c r="MFH73" s="848"/>
      <c r="MFI73" s="848"/>
      <c r="MFJ73" s="848"/>
      <c r="MFK73" s="848"/>
      <c r="MFL73" s="848"/>
      <c r="MFM73" s="848"/>
      <c r="MFN73" s="848"/>
      <c r="MFO73" s="848"/>
      <c r="MFP73" s="848"/>
      <c r="MFQ73" s="848"/>
      <c r="MFR73" s="848"/>
      <c r="MFS73" s="848"/>
      <c r="MFT73" s="848"/>
      <c r="MFU73" s="848"/>
      <c r="MFV73" s="848"/>
      <c r="MFW73" s="848"/>
      <c r="MFX73" s="848"/>
      <c r="MFY73" s="848"/>
      <c r="MFZ73" s="848"/>
      <c r="MGA73" s="848"/>
      <c r="MGB73" s="848"/>
      <c r="MGC73" s="848"/>
      <c r="MGD73" s="848"/>
      <c r="MGE73" s="848"/>
      <c r="MGF73" s="848"/>
      <c r="MGG73" s="848"/>
      <c r="MGH73" s="848"/>
      <c r="MGI73" s="848"/>
      <c r="MGJ73" s="848"/>
      <c r="MGK73" s="848"/>
      <c r="MGL73" s="848"/>
      <c r="MGM73" s="848"/>
      <c r="MGN73" s="848"/>
      <c r="MGO73" s="848"/>
      <c r="MGP73" s="848"/>
      <c r="MGQ73" s="848"/>
      <c r="MGR73" s="848"/>
      <c r="MGS73" s="848"/>
      <c r="MGT73" s="848"/>
      <c r="MGU73" s="848"/>
      <c r="MGV73" s="848"/>
      <c r="MGW73" s="848"/>
      <c r="MGX73" s="848"/>
      <c r="MGY73" s="848"/>
      <c r="MGZ73" s="848"/>
      <c r="MHA73" s="848"/>
      <c r="MHB73" s="848"/>
      <c r="MHC73" s="848"/>
      <c r="MHD73" s="848"/>
      <c r="MHE73" s="848"/>
      <c r="MHF73" s="848"/>
      <c r="MHG73" s="848"/>
      <c r="MHH73" s="848"/>
      <c r="MHI73" s="848"/>
      <c r="MHJ73" s="848"/>
      <c r="MHK73" s="848"/>
      <c r="MHL73" s="848"/>
      <c r="MHM73" s="848"/>
      <c r="MHN73" s="848"/>
      <c r="MHO73" s="848"/>
      <c r="MHP73" s="848"/>
      <c r="MHQ73" s="848"/>
      <c r="MHR73" s="848"/>
      <c r="MHS73" s="848"/>
      <c r="MHT73" s="848"/>
      <c r="MHU73" s="848"/>
      <c r="MHV73" s="848"/>
      <c r="MHW73" s="848"/>
      <c r="MHX73" s="848"/>
      <c r="MHY73" s="848"/>
      <c r="MHZ73" s="848"/>
      <c r="MIA73" s="848"/>
      <c r="MIB73" s="848"/>
      <c r="MIC73" s="848"/>
      <c r="MID73" s="848"/>
      <c r="MIE73" s="848"/>
      <c r="MIF73" s="848"/>
      <c r="MIG73" s="848"/>
      <c r="MIH73" s="848"/>
      <c r="MII73" s="848"/>
      <c r="MIJ73" s="848"/>
      <c r="MIK73" s="848"/>
      <c r="MIL73" s="848"/>
      <c r="MIM73" s="848"/>
      <c r="MIN73" s="848"/>
      <c r="MIO73" s="848"/>
      <c r="MIP73" s="848"/>
      <c r="MIQ73" s="848"/>
      <c r="MIR73" s="848"/>
      <c r="MIS73" s="848"/>
      <c r="MIT73" s="848"/>
      <c r="MIU73" s="848"/>
      <c r="MIV73" s="848"/>
      <c r="MIW73" s="848"/>
      <c r="MIX73" s="848"/>
      <c r="MIY73" s="848"/>
      <c r="MIZ73" s="848"/>
      <c r="MJA73" s="848"/>
      <c r="MJB73" s="848"/>
      <c r="MJC73" s="848"/>
      <c r="MJD73" s="848"/>
      <c r="MJE73" s="848"/>
      <c r="MJF73" s="848"/>
      <c r="MJG73" s="848"/>
      <c r="MJH73" s="848"/>
      <c r="MJI73" s="848"/>
      <c r="MJJ73" s="848"/>
      <c r="MJK73" s="848"/>
      <c r="MJL73" s="848"/>
      <c r="MJM73" s="848"/>
      <c r="MJN73" s="848"/>
      <c r="MJO73" s="848"/>
      <c r="MJP73" s="848"/>
      <c r="MJQ73" s="848"/>
      <c r="MJR73" s="848"/>
      <c r="MJS73" s="848"/>
      <c r="MJT73" s="848"/>
      <c r="MJU73" s="848"/>
      <c r="MJV73" s="848"/>
      <c r="MJW73" s="848"/>
      <c r="MJX73" s="848"/>
      <c r="MJY73" s="848"/>
      <c r="MJZ73" s="848"/>
      <c r="MKA73" s="848"/>
      <c r="MKB73" s="848"/>
      <c r="MKC73" s="848"/>
      <c r="MKD73" s="848"/>
      <c r="MKE73" s="848"/>
      <c r="MKF73" s="848"/>
      <c r="MKG73" s="848"/>
      <c r="MKH73" s="848"/>
      <c r="MKI73" s="848"/>
      <c r="MKJ73" s="848"/>
      <c r="MKK73" s="848"/>
      <c r="MKL73" s="848"/>
      <c r="MKM73" s="848"/>
      <c r="MKN73" s="848"/>
      <c r="MKO73" s="848"/>
      <c r="MKP73" s="848"/>
      <c r="MKQ73" s="848"/>
      <c r="MKR73" s="848"/>
      <c r="MKS73" s="848"/>
      <c r="MKT73" s="848"/>
      <c r="MKU73" s="848"/>
      <c r="MKV73" s="848"/>
      <c r="MKW73" s="848"/>
      <c r="MKX73" s="848"/>
      <c r="MKY73" s="848"/>
      <c r="MKZ73" s="848"/>
      <c r="MLA73" s="848"/>
      <c r="MLB73" s="848"/>
      <c r="MLC73" s="848"/>
      <c r="MLD73" s="848"/>
      <c r="MLE73" s="848"/>
      <c r="MLF73" s="848"/>
      <c r="MLG73" s="848"/>
      <c r="MLH73" s="848"/>
      <c r="MLI73" s="848"/>
      <c r="MLJ73" s="848"/>
      <c r="MLK73" s="848"/>
      <c r="MLL73" s="848"/>
      <c r="MLM73" s="848"/>
      <c r="MLN73" s="848"/>
      <c r="MLO73" s="848"/>
      <c r="MLP73" s="848"/>
      <c r="MLQ73" s="848"/>
      <c r="MLR73" s="848"/>
      <c r="MLS73" s="848"/>
      <c r="MLT73" s="848"/>
      <c r="MLU73" s="848"/>
      <c r="MLV73" s="848"/>
      <c r="MLW73" s="848"/>
      <c r="MLX73" s="848"/>
      <c r="MLY73" s="848"/>
      <c r="MLZ73" s="848"/>
      <c r="MMA73" s="848"/>
      <c r="MMB73" s="848"/>
      <c r="MMC73" s="848"/>
      <c r="MMD73" s="848"/>
      <c r="MME73" s="848"/>
      <c r="MMF73" s="848"/>
      <c r="MMG73" s="848"/>
      <c r="MMH73" s="848"/>
      <c r="MMI73" s="848"/>
      <c r="MMJ73" s="848"/>
      <c r="MMK73" s="848"/>
      <c r="MML73" s="848"/>
      <c r="MMM73" s="848"/>
      <c r="MMN73" s="848"/>
      <c r="MMO73" s="848"/>
      <c r="MMP73" s="848"/>
      <c r="MMQ73" s="848"/>
      <c r="MMR73" s="848"/>
      <c r="MMS73" s="848"/>
      <c r="MMT73" s="848"/>
      <c r="MMU73" s="848"/>
      <c r="MMV73" s="848"/>
      <c r="MMW73" s="848"/>
      <c r="MMX73" s="848"/>
      <c r="MMY73" s="848"/>
      <c r="MMZ73" s="848"/>
      <c r="MNA73" s="848"/>
      <c r="MNB73" s="848"/>
      <c r="MNC73" s="848"/>
      <c r="MND73" s="848"/>
      <c r="MNE73" s="848"/>
      <c r="MNF73" s="848"/>
      <c r="MNG73" s="848"/>
      <c r="MNH73" s="848"/>
      <c r="MNI73" s="848"/>
      <c r="MNJ73" s="848"/>
      <c r="MNK73" s="848"/>
      <c r="MNL73" s="848"/>
      <c r="MNM73" s="848"/>
      <c r="MNN73" s="848"/>
      <c r="MNO73" s="848"/>
      <c r="MNP73" s="848"/>
      <c r="MNQ73" s="848"/>
      <c r="MNR73" s="848"/>
      <c r="MNS73" s="848"/>
      <c r="MNT73" s="848"/>
      <c r="MNU73" s="848"/>
      <c r="MNV73" s="848"/>
      <c r="MNW73" s="848"/>
      <c r="MNX73" s="848"/>
      <c r="MNY73" s="848"/>
      <c r="MNZ73" s="848"/>
      <c r="MOA73" s="848"/>
      <c r="MOB73" s="848"/>
      <c r="MOC73" s="848"/>
      <c r="MOD73" s="848"/>
      <c r="MOE73" s="848"/>
      <c r="MOF73" s="848"/>
      <c r="MOG73" s="848"/>
      <c r="MOH73" s="848"/>
      <c r="MOI73" s="848"/>
      <c r="MOJ73" s="848"/>
      <c r="MOK73" s="848"/>
      <c r="MOL73" s="848"/>
      <c r="MOM73" s="848"/>
      <c r="MON73" s="848"/>
      <c r="MOO73" s="848"/>
      <c r="MOP73" s="848"/>
      <c r="MOQ73" s="848"/>
      <c r="MOR73" s="848"/>
      <c r="MOS73" s="848"/>
      <c r="MOT73" s="848"/>
      <c r="MOU73" s="848"/>
      <c r="MOV73" s="848"/>
      <c r="MOW73" s="848"/>
      <c r="MOX73" s="848"/>
      <c r="MOY73" s="848"/>
      <c r="MOZ73" s="848"/>
      <c r="MPA73" s="848"/>
      <c r="MPB73" s="848"/>
      <c r="MPC73" s="848"/>
      <c r="MPD73" s="848"/>
      <c r="MPE73" s="848"/>
      <c r="MPF73" s="848"/>
      <c r="MPG73" s="848"/>
      <c r="MPH73" s="848"/>
      <c r="MPI73" s="848"/>
      <c r="MPJ73" s="848"/>
      <c r="MPK73" s="848"/>
      <c r="MPL73" s="848"/>
      <c r="MPM73" s="848"/>
      <c r="MPN73" s="848"/>
      <c r="MPO73" s="848"/>
      <c r="MPP73" s="848"/>
      <c r="MPQ73" s="848"/>
      <c r="MPR73" s="848"/>
      <c r="MPS73" s="848"/>
      <c r="MPT73" s="848"/>
      <c r="MPU73" s="848"/>
      <c r="MPV73" s="848"/>
      <c r="MPW73" s="848"/>
      <c r="MPX73" s="848"/>
      <c r="MPY73" s="848"/>
      <c r="MPZ73" s="848"/>
      <c r="MQA73" s="848"/>
      <c r="MQB73" s="848"/>
      <c r="MQC73" s="848"/>
      <c r="MQD73" s="848"/>
      <c r="MQE73" s="848"/>
      <c r="MQF73" s="848"/>
      <c r="MQG73" s="848"/>
      <c r="MQH73" s="848"/>
      <c r="MQI73" s="848"/>
      <c r="MQJ73" s="848"/>
      <c r="MQK73" s="848"/>
      <c r="MQL73" s="848"/>
      <c r="MQM73" s="848"/>
      <c r="MQN73" s="848"/>
      <c r="MQO73" s="848"/>
      <c r="MQP73" s="848"/>
      <c r="MQQ73" s="848"/>
      <c r="MQR73" s="848"/>
      <c r="MQS73" s="848"/>
      <c r="MQT73" s="848"/>
      <c r="MQU73" s="848"/>
      <c r="MQV73" s="848"/>
      <c r="MQW73" s="848"/>
      <c r="MQX73" s="848"/>
      <c r="MQY73" s="848"/>
      <c r="MQZ73" s="848"/>
      <c r="MRA73" s="848"/>
      <c r="MRB73" s="848"/>
      <c r="MRC73" s="848"/>
      <c r="MRD73" s="848"/>
      <c r="MRE73" s="848"/>
      <c r="MRF73" s="848"/>
      <c r="MRG73" s="848"/>
      <c r="MRH73" s="848"/>
      <c r="MRI73" s="848"/>
      <c r="MRJ73" s="848"/>
      <c r="MRK73" s="848"/>
      <c r="MRL73" s="848"/>
      <c r="MRM73" s="848"/>
      <c r="MRN73" s="848"/>
      <c r="MRO73" s="848"/>
      <c r="MRP73" s="848"/>
      <c r="MRQ73" s="848"/>
      <c r="MRR73" s="848"/>
      <c r="MRS73" s="848"/>
      <c r="MRT73" s="848"/>
      <c r="MRU73" s="848"/>
      <c r="MRV73" s="848"/>
      <c r="MRW73" s="848"/>
      <c r="MRX73" s="848"/>
      <c r="MRY73" s="848"/>
      <c r="MRZ73" s="848"/>
      <c r="MSA73" s="848"/>
      <c r="MSB73" s="848"/>
      <c r="MSC73" s="848"/>
      <c r="MSD73" s="848"/>
      <c r="MSE73" s="848"/>
      <c r="MSF73" s="848"/>
      <c r="MSG73" s="848"/>
      <c r="MSH73" s="848"/>
      <c r="MSI73" s="848"/>
      <c r="MSJ73" s="848"/>
      <c r="MSK73" s="848"/>
      <c r="MSL73" s="848"/>
      <c r="MSM73" s="848"/>
      <c r="MSN73" s="848"/>
      <c r="MSO73" s="848"/>
      <c r="MSP73" s="848"/>
      <c r="MSQ73" s="848"/>
      <c r="MSR73" s="848"/>
      <c r="MSS73" s="848"/>
      <c r="MST73" s="848"/>
      <c r="MSU73" s="848"/>
      <c r="MSV73" s="848"/>
      <c r="MSW73" s="848"/>
      <c r="MSX73" s="848"/>
      <c r="MSY73" s="848"/>
      <c r="MSZ73" s="848"/>
      <c r="MTA73" s="848"/>
      <c r="MTB73" s="848"/>
      <c r="MTC73" s="848"/>
      <c r="MTD73" s="848"/>
      <c r="MTE73" s="848"/>
      <c r="MTF73" s="848"/>
      <c r="MTG73" s="848"/>
      <c r="MTH73" s="848"/>
      <c r="MTI73" s="848"/>
      <c r="MTJ73" s="848"/>
      <c r="MTK73" s="848"/>
      <c r="MTL73" s="848"/>
      <c r="MTM73" s="848"/>
      <c r="MTN73" s="848"/>
      <c r="MTO73" s="848"/>
      <c r="MTP73" s="848"/>
      <c r="MTQ73" s="848"/>
      <c r="MTR73" s="848"/>
      <c r="MTS73" s="848"/>
      <c r="MTT73" s="848"/>
      <c r="MTU73" s="848"/>
      <c r="MTV73" s="848"/>
      <c r="MTW73" s="848"/>
      <c r="MTX73" s="848"/>
      <c r="MTY73" s="848"/>
      <c r="MTZ73" s="848"/>
      <c r="MUA73" s="848"/>
      <c r="MUB73" s="848"/>
      <c r="MUC73" s="848"/>
      <c r="MUD73" s="848"/>
      <c r="MUE73" s="848"/>
      <c r="MUF73" s="848"/>
      <c r="MUG73" s="848"/>
      <c r="MUH73" s="848"/>
      <c r="MUI73" s="848"/>
      <c r="MUJ73" s="848"/>
      <c r="MUK73" s="848"/>
      <c r="MUL73" s="848"/>
      <c r="MUM73" s="848"/>
      <c r="MUN73" s="848"/>
      <c r="MUO73" s="848"/>
      <c r="MUP73" s="848"/>
      <c r="MUQ73" s="848"/>
      <c r="MUR73" s="848"/>
      <c r="MUS73" s="848"/>
      <c r="MUT73" s="848"/>
      <c r="MUU73" s="848"/>
      <c r="MUV73" s="848"/>
      <c r="MUW73" s="848"/>
      <c r="MUX73" s="848"/>
      <c r="MUY73" s="848"/>
      <c r="MUZ73" s="848"/>
      <c r="MVA73" s="848"/>
      <c r="MVB73" s="848"/>
      <c r="MVC73" s="848"/>
      <c r="MVD73" s="848"/>
      <c r="MVE73" s="848"/>
      <c r="MVF73" s="848"/>
      <c r="MVG73" s="848"/>
      <c r="MVH73" s="848"/>
      <c r="MVI73" s="848"/>
      <c r="MVJ73" s="848"/>
      <c r="MVK73" s="848"/>
      <c r="MVL73" s="848"/>
      <c r="MVM73" s="848"/>
      <c r="MVN73" s="848"/>
      <c r="MVO73" s="848"/>
      <c r="MVP73" s="848"/>
      <c r="MVQ73" s="848"/>
      <c r="MVR73" s="848"/>
      <c r="MVS73" s="848"/>
      <c r="MVT73" s="848"/>
      <c r="MVU73" s="848"/>
      <c r="MVV73" s="848"/>
      <c r="MVW73" s="848"/>
      <c r="MVX73" s="848"/>
      <c r="MVY73" s="848"/>
      <c r="MVZ73" s="848"/>
      <c r="MWA73" s="848"/>
      <c r="MWB73" s="848"/>
      <c r="MWC73" s="848"/>
      <c r="MWD73" s="848"/>
      <c r="MWE73" s="848"/>
      <c r="MWF73" s="848"/>
      <c r="MWG73" s="848"/>
      <c r="MWH73" s="848"/>
      <c r="MWI73" s="848"/>
      <c r="MWJ73" s="848"/>
      <c r="MWK73" s="848"/>
      <c r="MWL73" s="848"/>
      <c r="MWM73" s="848"/>
      <c r="MWN73" s="848"/>
      <c r="MWO73" s="848"/>
      <c r="MWP73" s="848"/>
      <c r="MWQ73" s="848"/>
      <c r="MWR73" s="848"/>
      <c r="MWS73" s="848"/>
      <c r="MWT73" s="848"/>
      <c r="MWU73" s="848"/>
      <c r="MWV73" s="848"/>
      <c r="MWW73" s="848"/>
      <c r="MWX73" s="848"/>
      <c r="MWY73" s="848"/>
      <c r="MWZ73" s="848"/>
      <c r="MXA73" s="848"/>
      <c r="MXB73" s="848"/>
      <c r="MXC73" s="848"/>
      <c r="MXD73" s="848"/>
      <c r="MXE73" s="848"/>
      <c r="MXF73" s="848"/>
      <c r="MXG73" s="848"/>
      <c r="MXH73" s="848"/>
      <c r="MXI73" s="848"/>
      <c r="MXJ73" s="848"/>
      <c r="MXK73" s="848"/>
      <c r="MXL73" s="848"/>
      <c r="MXM73" s="848"/>
      <c r="MXN73" s="848"/>
      <c r="MXO73" s="848"/>
      <c r="MXP73" s="848"/>
      <c r="MXQ73" s="848"/>
      <c r="MXR73" s="848"/>
      <c r="MXS73" s="848"/>
      <c r="MXT73" s="848"/>
      <c r="MXU73" s="848"/>
      <c r="MXV73" s="848"/>
      <c r="MXW73" s="848"/>
      <c r="MXX73" s="848"/>
      <c r="MXY73" s="848"/>
      <c r="MXZ73" s="848"/>
      <c r="MYA73" s="848"/>
      <c r="MYB73" s="848"/>
      <c r="MYC73" s="848"/>
      <c r="MYD73" s="848"/>
      <c r="MYE73" s="848"/>
      <c r="MYF73" s="848"/>
      <c r="MYG73" s="848"/>
      <c r="MYH73" s="848"/>
      <c r="MYI73" s="848"/>
      <c r="MYJ73" s="848"/>
      <c r="MYK73" s="848"/>
      <c r="MYL73" s="848"/>
      <c r="MYM73" s="848"/>
      <c r="MYN73" s="848"/>
      <c r="MYO73" s="848"/>
      <c r="MYP73" s="848"/>
      <c r="MYQ73" s="848"/>
      <c r="MYR73" s="848"/>
      <c r="MYS73" s="848"/>
      <c r="MYT73" s="848"/>
      <c r="MYU73" s="848"/>
      <c r="MYV73" s="848"/>
      <c r="MYW73" s="848"/>
      <c r="MYX73" s="848"/>
      <c r="MYY73" s="848"/>
      <c r="MYZ73" s="848"/>
      <c r="MZA73" s="848"/>
      <c r="MZB73" s="848"/>
      <c r="MZC73" s="848"/>
      <c r="MZD73" s="848"/>
      <c r="MZE73" s="848"/>
      <c r="MZF73" s="848"/>
      <c r="MZG73" s="848"/>
      <c r="MZH73" s="848"/>
      <c r="MZI73" s="848"/>
      <c r="MZJ73" s="848"/>
      <c r="MZK73" s="848"/>
      <c r="MZL73" s="848"/>
      <c r="MZM73" s="848"/>
      <c r="MZN73" s="848"/>
      <c r="MZO73" s="848"/>
      <c r="MZP73" s="848"/>
      <c r="MZQ73" s="848"/>
      <c r="MZR73" s="848"/>
      <c r="MZS73" s="848"/>
      <c r="MZT73" s="848"/>
      <c r="MZU73" s="848"/>
      <c r="MZV73" s="848"/>
      <c r="MZW73" s="848"/>
      <c r="MZX73" s="848"/>
      <c r="MZY73" s="848"/>
      <c r="MZZ73" s="848"/>
      <c r="NAA73" s="848"/>
      <c r="NAB73" s="848"/>
      <c r="NAC73" s="848"/>
      <c r="NAD73" s="848"/>
      <c r="NAE73" s="848"/>
      <c r="NAF73" s="848"/>
      <c r="NAG73" s="848"/>
      <c r="NAH73" s="848"/>
      <c r="NAI73" s="848"/>
      <c r="NAJ73" s="848"/>
      <c r="NAK73" s="848"/>
      <c r="NAL73" s="848"/>
      <c r="NAM73" s="848"/>
      <c r="NAN73" s="848"/>
      <c r="NAO73" s="848"/>
      <c r="NAP73" s="848"/>
      <c r="NAQ73" s="848"/>
      <c r="NAR73" s="848"/>
      <c r="NAS73" s="848"/>
      <c r="NAT73" s="848"/>
      <c r="NAU73" s="848"/>
      <c r="NAV73" s="848"/>
      <c r="NAW73" s="848"/>
      <c r="NAX73" s="848"/>
      <c r="NAY73" s="848"/>
      <c r="NAZ73" s="848"/>
      <c r="NBA73" s="848"/>
      <c r="NBB73" s="848"/>
      <c r="NBC73" s="848"/>
      <c r="NBD73" s="848"/>
      <c r="NBE73" s="848"/>
      <c r="NBF73" s="848"/>
      <c r="NBG73" s="848"/>
      <c r="NBH73" s="848"/>
      <c r="NBI73" s="848"/>
      <c r="NBJ73" s="848"/>
      <c r="NBK73" s="848"/>
      <c r="NBL73" s="848"/>
      <c r="NBM73" s="848"/>
      <c r="NBN73" s="848"/>
      <c r="NBO73" s="848"/>
      <c r="NBP73" s="848"/>
      <c r="NBQ73" s="848"/>
      <c r="NBR73" s="848"/>
      <c r="NBS73" s="848"/>
      <c r="NBT73" s="848"/>
      <c r="NBU73" s="848"/>
      <c r="NBV73" s="848"/>
      <c r="NBW73" s="848"/>
      <c r="NBX73" s="848"/>
      <c r="NBY73" s="848"/>
      <c r="NBZ73" s="848"/>
      <c r="NCA73" s="848"/>
      <c r="NCB73" s="848"/>
      <c r="NCC73" s="848"/>
      <c r="NCD73" s="848"/>
      <c r="NCE73" s="848"/>
      <c r="NCF73" s="848"/>
      <c r="NCG73" s="848"/>
      <c r="NCH73" s="848"/>
      <c r="NCI73" s="848"/>
      <c r="NCJ73" s="848"/>
      <c r="NCK73" s="848"/>
      <c r="NCL73" s="848"/>
      <c r="NCM73" s="848"/>
      <c r="NCN73" s="848"/>
      <c r="NCO73" s="848"/>
      <c r="NCP73" s="848"/>
      <c r="NCQ73" s="848"/>
      <c r="NCR73" s="848"/>
      <c r="NCS73" s="848"/>
      <c r="NCT73" s="848"/>
      <c r="NCU73" s="848"/>
      <c r="NCV73" s="848"/>
      <c r="NCW73" s="848"/>
      <c r="NCX73" s="848"/>
      <c r="NCY73" s="848"/>
      <c r="NCZ73" s="848"/>
      <c r="NDA73" s="848"/>
      <c r="NDB73" s="848"/>
      <c r="NDC73" s="848"/>
      <c r="NDD73" s="848"/>
      <c r="NDE73" s="848"/>
      <c r="NDF73" s="848"/>
      <c r="NDG73" s="848"/>
      <c r="NDH73" s="848"/>
      <c r="NDI73" s="848"/>
      <c r="NDJ73" s="848"/>
      <c r="NDK73" s="848"/>
      <c r="NDL73" s="848"/>
      <c r="NDM73" s="848"/>
      <c r="NDN73" s="848"/>
      <c r="NDO73" s="848"/>
      <c r="NDP73" s="848"/>
      <c r="NDQ73" s="848"/>
      <c r="NDR73" s="848"/>
      <c r="NDS73" s="848"/>
      <c r="NDT73" s="848"/>
      <c r="NDU73" s="848"/>
      <c r="NDV73" s="848"/>
      <c r="NDW73" s="848"/>
      <c r="NDX73" s="848"/>
      <c r="NDY73" s="848"/>
      <c r="NDZ73" s="848"/>
      <c r="NEA73" s="848"/>
      <c r="NEB73" s="848"/>
      <c r="NEC73" s="848"/>
      <c r="NED73" s="848"/>
      <c r="NEE73" s="848"/>
      <c r="NEF73" s="848"/>
      <c r="NEG73" s="848"/>
      <c r="NEH73" s="848"/>
      <c r="NEI73" s="848"/>
      <c r="NEJ73" s="848"/>
      <c r="NEK73" s="848"/>
      <c r="NEL73" s="848"/>
      <c r="NEM73" s="848"/>
      <c r="NEN73" s="848"/>
      <c r="NEO73" s="848"/>
      <c r="NEP73" s="848"/>
      <c r="NEQ73" s="848"/>
      <c r="NER73" s="848"/>
      <c r="NES73" s="848"/>
      <c r="NET73" s="848"/>
      <c r="NEU73" s="848"/>
      <c r="NEV73" s="848"/>
      <c r="NEW73" s="848"/>
      <c r="NEX73" s="848"/>
      <c r="NEY73" s="848"/>
      <c r="NEZ73" s="848"/>
      <c r="NFA73" s="848"/>
      <c r="NFB73" s="848"/>
      <c r="NFC73" s="848"/>
      <c r="NFD73" s="848"/>
      <c r="NFE73" s="848"/>
      <c r="NFF73" s="848"/>
      <c r="NFG73" s="848"/>
      <c r="NFH73" s="848"/>
      <c r="NFI73" s="848"/>
      <c r="NFJ73" s="848"/>
      <c r="NFK73" s="848"/>
      <c r="NFL73" s="848"/>
      <c r="NFM73" s="848"/>
      <c r="NFN73" s="848"/>
      <c r="NFO73" s="848"/>
      <c r="NFP73" s="848"/>
      <c r="NFQ73" s="848"/>
      <c r="NFR73" s="848"/>
      <c r="NFS73" s="848"/>
      <c r="NFT73" s="848"/>
      <c r="NFU73" s="848"/>
      <c r="NFV73" s="848"/>
      <c r="NFW73" s="848"/>
      <c r="NFX73" s="848"/>
      <c r="NFY73" s="848"/>
      <c r="NFZ73" s="848"/>
      <c r="NGA73" s="848"/>
      <c r="NGB73" s="848"/>
      <c r="NGC73" s="848"/>
      <c r="NGD73" s="848"/>
      <c r="NGE73" s="848"/>
      <c r="NGF73" s="848"/>
      <c r="NGG73" s="848"/>
      <c r="NGH73" s="848"/>
      <c r="NGI73" s="848"/>
      <c r="NGJ73" s="848"/>
      <c r="NGK73" s="848"/>
      <c r="NGL73" s="848"/>
      <c r="NGM73" s="848"/>
      <c r="NGN73" s="848"/>
      <c r="NGO73" s="848"/>
      <c r="NGP73" s="848"/>
      <c r="NGQ73" s="848"/>
      <c r="NGR73" s="848"/>
      <c r="NGS73" s="848"/>
      <c r="NGT73" s="848"/>
      <c r="NGU73" s="848"/>
      <c r="NGV73" s="848"/>
      <c r="NGW73" s="848"/>
      <c r="NGX73" s="848"/>
      <c r="NGY73" s="848"/>
      <c r="NGZ73" s="848"/>
      <c r="NHA73" s="848"/>
      <c r="NHB73" s="848"/>
      <c r="NHC73" s="848"/>
      <c r="NHD73" s="848"/>
      <c r="NHE73" s="848"/>
      <c r="NHF73" s="848"/>
      <c r="NHG73" s="848"/>
      <c r="NHH73" s="848"/>
      <c r="NHI73" s="848"/>
      <c r="NHJ73" s="848"/>
      <c r="NHK73" s="848"/>
      <c r="NHL73" s="848"/>
      <c r="NHM73" s="848"/>
      <c r="NHN73" s="848"/>
      <c r="NHO73" s="848"/>
      <c r="NHP73" s="848"/>
      <c r="NHQ73" s="848"/>
      <c r="NHR73" s="848"/>
      <c r="NHS73" s="848"/>
      <c r="NHT73" s="848"/>
      <c r="NHU73" s="848"/>
      <c r="NHV73" s="848"/>
      <c r="NHW73" s="848"/>
      <c r="NHX73" s="848"/>
      <c r="NHY73" s="848"/>
      <c r="NHZ73" s="848"/>
      <c r="NIA73" s="848"/>
      <c r="NIB73" s="848"/>
      <c r="NIC73" s="848"/>
      <c r="NID73" s="848"/>
      <c r="NIE73" s="848"/>
      <c r="NIF73" s="848"/>
      <c r="NIG73" s="848"/>
      <c r="NIH73" s="848"/>
      <c r="NII73" s="848"/>
      <c r="NIJ73" s="848"/>
      <c r="NIK73" s="848"/>
      <c r="NIL73" s="848"/>
      <c r="NIM73" s="848"/>
      <c r="NIN73" s="848"/>
      <c r="NIO73" s="848"/>
      <c r="NIP73" s="848"/>
      <c r="NIQ73" s="848"/>
      <c r="NIR73" s="848"/>
      <c r="NIS73" s="848"/>
      <c r="NIT73" s="848"/>
      <c r="NIU73" s="848"/>
      <c r="NIV73" s="848"/>
      <c r="NIW73" s="848"/>
      <c r="NIX73" s="848"/>
      <c r="NIY73" s="848"/>
      <c r="NIZ73" s="848"/>
      <c r="NJA73" s="848"/>
      <c r="NJB73" s="848"/>
      <c r="NJC73" s="848"/>
      <c r="NJD73" s="848"/>
      <c r="NJE73" s="848"/>
      <c r="NJF73" s="848"/>
      <c r="NJG73" s="848"/>
      <c r="NJH73" s="848"/>
      <c r="NJI73" s="848"/>
      <c r="NJJ73" s="848"/>
      <c r="NJK73" s="848"/>
      <c r="NJL73" s="848"/>
      <c r="NJM73" s="848"/>
      <c r="NJN73" s="848"/>
      <c r="NJO73" s="848"/>
      <c r="NJP73" s="848"/>
      <c r="NJQ73" s="848"/>
      <c r="NJR73" s="848"/>
      <c r="NJS73" s="848"/>
      <c r="NJT73" s="848"/>
      <c r="NJU73" s="848"/>
      <c r="NJV73" s="848"/>
      <c r="NJW73" s="848"/>
      <c r="NJX73" s="848"/>
      <c r="NJY73" s="848"/>
      <c r="NJZ73" s="848"/>
      <c r="NKA73" s="848"/>
      <c r="NKB73" s="848"/>
      <c r="NKC73" s="848"/>
      <c r="NKD73" s="848"/>
      <c r="NKE73" s="848"/>
      <c r="NKF73" s="848"/>
      <c r="NKG73" s="848"/>
      <c r="NKH73" s="848"/>
      <c r="NKI73" s="848"/>
      <c r="NKJ73" s="848"/>
      <c r="NKK73" s="848"/>
      <c r="NKL73" s="848"/>
      <c r="NKM73" s="848"/>
      <c r="NKN73" s="848"/>
      <c r="NKO73" s="848"/>
      <c r="NKP73" s="848"/>
      <c r="NKQ73" s="848"/>
      <c r="NKR73" s="848"/>
      <c r="NKS73" s="848"/>
      <c r="NKT73" s="848"/>
      <c r="NKU73" s="848"/>
      <c r="NKV73" s="848"/>
      <c r="NKW73" s="848"/>
      <c r="NKX73" s="848"/>
      <c r="NKY73" s="848"/>
      <c r="NKZ73" s="848"/>
      <c r="NLA73" s="848"/>
      <c r="NLB73" s="848"/>
      <c r="NLC73" s="848"/>
      <c r="NLD73" s="848"/>
      <c r="NLE73" s="848"/>
      <c r="NLF73" s="848"/>
      <c r="NLG73" s="848"/>
      <c r="NLH73" s="848"/>
      <c r="NLI73" s="848"/>
      <c r="NLJ73" s="848"/>
      <c r="NLK73" s="848"/>
      <c r="NLL73" s="848"/>
      <c r="NLM73" s="848"/>
      <c r="NLN73" s="848"/>
      <c r="NLO73" s="848"/>
      <c r="NLP73" s="848"/>
      <c r="NLQ73" s="848"/>
      <c r="NLR73" s="848"/>
      <c r="NLS73" s="848"/>
      <c r="NLT73" s="848"/>
      <c r="NLU73" s="848"/>
      <c r="NLV73" s="848"/>
      <c r="NLW73" s="848"/>
      <c r="NLX73" s="848"/>
      <c r="NLY73" s="848"/>
      <c r="NLZ73" s="848"/>
      <c r="NMA73" s="848"/>
      <c r="NMB73" s="848"/>
      <c r="NMC73" s="848"/>
      <c r="NMD73" s="848"/>
      <c r="NME73" s="848"/>
      <c r="NMF73" s="848"/>
      <c r="NMG73" s="848"/>
      <c r="NMH73" s="848"/>
      <c r="NMI73" s="848"/>
      <c r="NMJ73" s="848"/>
      <c r="NMK73" s="848"/>
      <c r="NML73" s="848"/>
      <c r="NMM73" s="848"/>
      <c r="NMN73" s="848"/>
      <c r="NMO73" s="848"/>
      <c r="NMP73" s="848"/>
      <c r="NMQ73" s="848"/>
      <c r="NMR73" s="848"/>
      <c r="NMS73" s="848"/>
      <c r="NMT73" s="848"/>
      <c r="NMU73" s="848"/>
      <c r="NMV73" s="848"/>
      <c r="NMW73" s="848"/>
      <c r="NMX73" s="848"/>
      <c r="NMY73" s="848"/>
      <c r="NMZ73" s="848"/>
      <c r="NNA73" s="848"/>
      <c r="NNB73" s="848"/>
      <c r="NNC73" s="848"/>
      <c r="NND73" s="848"/>
      <c r="NNE73" s="848"/>
      <c r="NNF73" s="848"/>
      <c r="NNG73" s="848"/>
      <c r="NNH73" s="848"/>
      <c r="NNI73" s="848"/>
      <c r="NNJ73" s="848"/>
      <c r="NNK73" s="848"/>
      <c r="NNL73" s="848"/>
      <c r="NNM73" s="848"/>
      <c r="NNN73" s="848"/>
      <c r="NNO73" s="848"/>
      <c r="NNP73" s="848"/>
      <c r="NNQ73" s="848"/>
      <c r="NNR73" s="848"/>
      <c r="NNS73" s="848"/>
      <c r="NNT73" s="848"/>
      <c r="NNU73" s="848"/>
      <c r="NNV73" s="848"/>
      <c r="NNW73" s="848"/>
      <c r="NNX73" s="848"/>
      <c r="NNY73" s="848"/>
      <c r="NNZ73" s="848"/>
      <c r="NOA73" s="848"/>
      <c r="NOB73" s="848"/>
      <c r="NOC73" s="848"/>
      <c r="NOD73" s="848"/>
      <c r="NOE73" s="848"/>
      <c r="NOF73" s="848"/>
      <c r="NOG73" s="848"/>
      <c r="NOH73" s="848"/>
      <c r="NOI73" s="848"/>
      <c r="NOJ73" s="848"/>
      <c r="NOK73" s="848"/>
      <c r="NOL73" s="848"/>
      <c r="NOM73" s="848"/>
      <c r="NON73" s="848"/>
      <c r="NOO73" s="848"/>
      <c r="NOP73" s="848"/>
      <c r="NOQ73" s="848"/>
      <c r="NOR73" s="848"/>
      <c r="NOS73" s="848"/>
      <c r="NOT73" s="848"/>
      <c r="NOU73" s="848"/>
      <c r="NOV73" s="848"/>
      <c r="NOW73" s="848"/>
      <c r="NOX73" s="848"/>
      <c r="NOY73" s="848"/>
      <c r="NOZ73" s="848"/>
      <c r="NPA73" s="848"/>
      <c r="NPB73" s="848"/>
      <c r="NPC73" s="848"/>
      <c r="NPD73" s="848"/>
      <c r="NPE73" s="848"/>
      <c r="NPF73" s="848"/>
      <c r="NPG73" s="848"/>
      <c r="NPH73" s="848"/>
      <c r="NPI73" s="848"/>
      <c r="NPJ73" s="848"/>
      <c r="NPK73" s="848"/>
      <c r="NPL73" s="848"/>
      <c r="NPM73" s="848"/>
      <c r="NPN73" s="848"/>
      <c r="NPO73" s="848"/>
      <c r="NPP73" s="848"/>
      <c r="NPQ73" s="848"/>
      <c r="NPR73" s="848"/>
      <c r="NPS73" s="848"/>
      <c r="NPT73" s="848"/>
      <c r="NPU73" s="848"/>
      <c r="NPV73" s="848"/>
      <c r="NPW73" s="848"/>
      <c r="NPX73" s="848"/>
      <c r="NPY73" s="848"/>
      <c r="NPZ73" s="848"/>
      <c r="NQA73" s="848"/>
      <c r="NQB73" s="848"/>
      <c r="NQC73" s="848"/>
      <c r="NQD73" s="848"/>
      <c r="NQE73" s="848"/>
      <c r="NQF73" s="848"/>
      <c r="NQG73" s="848"/>
      <c r="NQH73" s="848"/>
      <c r="NQI73" s="848"/>
      <c r="NQJ73" s="848"/>
      <c r="NQK73" s="848"/>
      <c r="NQL73" s="848"/>
      <c r="NQM73" s="848"/>
      <c r="NQN73" s="848"/>
      <c r="NQO73" s="848"/>
      <c r="NQP73" s="848"/>
      <c r="NQQ73" s="848"/>
      <c r="NQR73" s="848"/>
      <c r="NQS73" s="848"/>
      <c r="NQT73" s="848"/>
      <c r="NQU73" s="848"/>
      <c r="NQV73" s="848"/>
      <c r="NQW73" s="848"/>
      <c r="NQX73" s="848"/>
      <c r="NQY73" s="848"/>
      <c r="NQZ73" s="848"/>
      <c r="NRA73" s="848"/>
      <c r="NRB73" s="848"/>
      <c r="NRC73" s="848"/>
      <c r="NRD73" s="848"/>
      <c r="NRE73" s="848"/>
      <c r="NRF73" s="848"/>
      <c r="NRG73" s="848"/>
      <c r="NRH73" s="848"/>
      <c r="NRI73" s="848"/>
      <c r="NRJ73" s="848"/>
      <c r="NRK73" s="848"/>
      <c r="NRL73" s="848"/>
      <c r="NRM73" s="848"/>
      <c r="NRN73" s="848"/>
      <c r="NRO73" s="848"/>
      <c r="NRP73" s="848"/>
      <c r="NRQ73" s="848"/>
      <c r="NRR73" s="848"/>
      <c r="NRS73" s="848"/>
      <c r="NRT73" s="848"/>
      <c r="NRU73" s="848"/>
      <c r="NRV73" s="848"/>
      <c r="NRW73" s="848"/>
      <c r="NRX73" s="848"/>
      <c r="NRY73" s="848"/>
      <c r="NRZ73" s="848"/>
      <c r="NSA73" s="848"/>
      <c r="NSB73" s="848"/>
      <c r="NSC73" s="848"/>
      <c r="NSD73" s="848"/>
      <c r="NSE73" s="848"/>
      <c r="NSF73" s="848"/>
      <c r="NSG73" s="848"/>
      <c r="NSH73" s="848"/>
      <c r="NSI73" s="848"/>
      <c r="NSJ73" s="848"/>
      <c r="NSK73" s="848"/>
      <c r="NSL73" s="848"/>
      <c r="NSM73" s="848"/>
      <c r="NSN73" s="848"/>
      <c r="NSO73" s="848"/>
      <c r="NSP73" s="848"/>
      <c r="NSQ73" s="848"/>
      <c r="NSR73" s="848"/>
      <c r="NSS73" s="848"/>
      <c r="NST73" s="848"/>
      <c r="NSU73" s="848"/>
      <c r="NSV73" s="848"/>
      <c r="NSW73" s="848"/>
      <c r="NSX73" s="848"/>
      <c r="NSY73" s="848"/>
      <c r="NSZ73" s="848"/>
      <c r="NTA73" s="848"/>
      <c r="NTB73" s="848"/>
      <c r="NTC73" s="848"/>
      <c r="NTD73" s="848"/>
      <c r="NTE73" s="848"/>
      <c r="NTF73" s="848"/>
      <c r="NTG73" s="848"/>
      <c r="NTH73" s="848"/>
      <c r="NTI73" s="848"/>
      <c r="NTJ73" s="848"/>
      <c r="NTK73" s="848"/>
      <c r="NTL73" s="848"/>
      <c r="NTM73" s="848"/>
      <c r="NTN73" s="848"/>
      <c r="NTO73" s="848"/>
      <c r="NTP73" s="848"/>
      <c r="NTQ73" s="848"/>
      <c r="NTR73" s="848"/>
      <c r="NTS73" s="848"/>
      <c r="NTT73" s="848"/>
      <c r="NTU73" s="848"/>
      <c r="NTV73" s="848"/>
      <c r="NTW73" s="848"/>
      <c r="NTX73" s="848"/>
      <c r="NTY73" s="848"/>
      <c r="NTZ73" s="848"/>
      <c r="NUA73" s="848"/>
      <c r="NUB73" s="848"/>
      <c r="NUC73" s="848"/>
      <c r="NUD73" s="848"/>
      <c r="NUE73" s="848"/>
      <c r="NUF73" s="848"/>
      <c r="NUG73" s="848"/>
      <c r="NUH73" s="848"/>
      <c r="NUI73" s="848"/>
      <c r="NUJ73" s="848"/>
      <c r="NUK73" s="848"/>
      <c r="NUL73" s="848"/>
      <c r="NUM73" s="848"/>
      <c r="NUN73" s="848"/>
      <c r="NUO73" s="848"/>
      <c r="NUP73" s="848"/>
      <c r="NUQ73" s="848"/>
      <c r="NUR73" s="848"/>
      <c r="NUS73" s="848"/>
      <c r="NUT73" s="848"/>
      <c r="NUU73" s="848"/>
      <c r="NUV73" s="848"/>
      <c r="NUW73" s="848"/>
      <c r="NUX73" s="848"/>
      <c r="NUY73" s="848"/>
      <c r="NUZ73" s="848"/>
      <c r="NVA73" s="848"/>
      <c r="NVB73" s="848"/>
      <c r="NVC73" s="848"/>
      <c r="NVD73" s="848"/>
      <c r="NVE73" s="848"/>
      <c r="NVF73" s="848"/>
      <c r="NVG73" s="848"/>
      <c r="NVH73" s="848"/>
      <c r="NVI73" s="848"/>
      <c r="NVJ73" s="848"/>
      <c r="NVK73" s="848"/>
      <c r="NVL73" s="848"/>
      <c r="NVM73" s="848"/>
      <c r="NVN73" s="848"/>
      <c r="NVO73" s="848"/>
      <c r="NVP73" s="848"/>
      <c r="NVQ73" s="848"/>
      <c r="NVR73" s="848"/>
      <c r="NVS73" s="848"/>
      <c r="NVT73" s="848"/>
      <c r="NVU73" s="848"/>
      <c r="NVV73" s="848"/>
      <c r="NVW73" s="848"/>
      <c r="NVX73" s="848"/>
      <c r="NVY73" s="848"/>
      <c r="NVZ73" s="848"/>
      <c r="NWA73" s="848"/>
      <c r="NWB73" s="848"/>
      <c r="NWC73" s="848"/>
      <c r="NWD73" s="848"/>
      <c r="NWE73" s="848"/>
      <c r="NWF73" s="848"/>
      <c r="NWG73" s="848"/>
      <c r="NWH73" s="848"/>
      <c r="NWI73" s="848"/>
      <c r="NWJ73" s="848"/>
      <c r="NWK73" s="848"/>
      <c r="NWL73" s="848"/>
      <c r="NWM73" s="848"/>
      <c r="NWN73" s="848"/>
      <c r="NWO73" s="848"/>
      <c r="NWP73" s="848"/>
      <c r="NWQ73" s="848"/>
      <c r="NWR73" s="848"/>
      <c r="NWS73" s="848"/>
      <c r="NWT73" s="848"/>
      <c r="NWU73" s="848"/>
      <c r="NWV73" s="848"/>
      <c r="NWW73" s="848"/>
      <c r="NWX73" s="848"/>
      <c r="NWY73" s="848"/>
      <c r="NWZ73" s="848"/>
      <c r="NXA73" s="848"/>
      <c r="NXB73" s="848"/>
      <c r="NXC73" s="848"/>
      <c r="NXD73" s="848"/>
      <c r="NXE73" s="848"/>
      <c r="NXF73" s="848"/>
      <c r="NXG73" s="848"/>
      <c r="NXH73" s="848"/>
      <c r="NXI73" s="848"/>
      <c r="NXJ73" s="848"/>
      <c r="NXK73" s="848"/>
      <c r="NXL73" s="848"/>
      <c r="NXM73" s="848"/>
      <c r="NXN73" s="848"/>
      <c r="NXO73" s="848"/>
      <c r="NXP73" s="848"/>
      <c r="NXQ73" s="848"/>
      <c r="NXR73" s="848"/>
      <c r="NXS73" s="848"/>
      <c r="NXT73" s="848"/>
      <c r="NXU73" s="848"/>
      <c r="NXV73" s="848"/>
      <c r="NXW73" s="848"/>
      <c r="NXX73" s="848"/>
      <c r="NXY73" s="848"/>
      <c r="NXZ73" s="848"/>
      <c r="NYA73" s="848"/>
      <c r="NYB73" s="848"/>
      <c r="NYC73" s="848"/>
      <c r="NYD73" s="848"/>
      <c r="NYE73" s="848"/>
      <c r="NYF73" s="848"/>
      <c r="NYG73" s="848"/>
      <c r="NYH73" s="848"/>
      <c r="NYI73" s="848"/>
      <c r="NYJ73" s="848"/>
      <c r="NYK73" s="848"/>
      <c r="NYL73" s="848"/>
      <c r="NYM73" s="848"/>
      <c r="NYN73" s="848"/>
      <c r="NYO73" s="848"/>
      <c r="NYP73" s="848"/>
      <c r="NYQ73" s="848"/>
      <c r="NYR73" s="848"/>
      <c r="NYS73" s="848"/>
      <c r="NYT73" s="848"/>
      <c r="NYU73" s="848"/>
      <c r="NYV73" s="848"/>
      <c r="NYW73" s="848"/>
      <c r="NYX73" s="848"/>
      <c r="NYY73" s="848"/>
      <c r="NYZ73" s="848"/>
      <c r="NZA73" s="848"/>
      <c r="NZB73" s="848"/>
      <c r="NZC73" s="848"/>
      <c r="NZD73" s="848"/>
      <c r="NZE73" s="848"/>
      <c r="NZF73" s="848"/>
      <c r="NZG73" s="848"/>
      <c r="NZH73" s="848"/>
      <c r="NZI73" s="848"/>
      <c r="NZJ73" s="848"/>
      <c r="NZK73" s="848"/>
      <c r="NZL73" s="848"/>
      <c r="NZM73" s="848"/>
      <c r="NZN73" s="848"/>
      <c r="NZO73" s="848"/>
      <c r="NZP73" s="848"/>
      <c r="NZQ73" s="848"/>
      <c r="NZR73" s="848"/>
      <c r="NZS73" s="848"/>
      <c r="NZT73" s="848"/>
      <c r="NZU73" s="848"/>
      <c r="NZV73" s="848"/>
      <c r="NZW73" s="848"/>
      <c r="NZX73" s="848"/>
      <c r="NZY73" s="848"/>
      <c r="NZZ73" s="848"/>
      <c r="OAA73" s="848"/>
      <c r="OAB73" s="848"/>
      <c r="OAC73" s="848"/>
      <c r="OAD73" s="848"/>
      <c r="OAE73" s="848"/>
      <c r="OAF73" s="848"/>
      <c r="OAG73" s="848"/>
      <c r="OAH73" s="848"/>
      <c r="OAI73" s="848"/>
      <c r="OAJ73" s="848"/>
      <c r="OAK73" s="848"/>
      <c r="OAL73" s="848"/>
      <c r="OAM73" s="848"/>
      <c r="OAN73" s="848"/>
      <c r="OAO73" s="848"/>
      <c r="OAP73" s="848"/>
      <c r="OAQ73" s="848"/>
      <c r="OAR73" s="848"/>
      <c r="OAS73" s="848"/>
      <c r="OAT73" s="848"/>
      <c r="OAU73" s="848"/>
      <c r="OAV73" s="848"/>
      <c r="OAW73" s="848"/>
      <c r="OAX73" s="848"/>
      <c r="OAY73" s="848"/>
      <c r="OAZ73" s="848"/>
      <c r="OBA73" s="848"/>
      <c r="OBB73" s="848"/>
      <c r="OBC73" s="848"/>
      <c r="OBD73" s="848"/>
      <c r="OBE73" s="848"/>
      <c r="OBF73" s="848"/>
      <c r="OBG73" s="848"/>
      <c r="OBH73" s="848"/>
      <c r="OBI73" s="848"/>
      <c r="OBJ73" s="848"/>
      <c r="OBK73" s="848"/>
      <c r="OBL73" s="848"/>
      <c r="OBM73" s="848"/>
      <c r="OBN73" s="848"/>
      <c r="OBO73" s="848"/>
      <c r="OBP73" s="848"/>
      <c r="OBQ73" s="848"/>
      <c r="OBR73" s="848"/>
      <c r="OBS73" s="848"/>
      <c r="OBT73" s="848"/>
      <c r="OBU73" s="848"/>
      <c r="OBV73" s="848"/>
      <c r="OBW73" s="848"/>
      <c r="OBX73" s="848"/>
      <c r="OBY73" s="848"/>
      <c r="OBZ73" s="848"/>
      <c r="OCA73" s="848"/>
      <c r="OCB73" s="848"/>
      <c r="OCC73" s="848"/>
      <c r="OCD73" s="848"/>
      <c r="OCE73" s="848"/>
      <c r="OCF73" s="848"/>
      <c r="OCG73" s="848"/>
      <c r="OCH73" s="848"/>
      <c r="OCI73" s="848"/>
      <c r="OCJ73" s="848"/>
      <c r="OCK73" s="848"/>
      <c r="OCL73" s="848"/>
      <c r="OCM73" s="848"/>
      <c r="OCN73" s="848"/>
      <c r="OCO73" s="848"/>
      <c r="OCP73" s="848"/>
      <c r="OCQ73" s="848"/>
      <c r="OCR73" s="848"/>
      <c r="OCS73" s="848"/>
      <c r="OCT73" s="848"/>
      <c r="OCU73" s="848"/>
      <c r="OCV73" s="848"/>
      <c r="OCW73" s="848"/>
      <c r="OCX73" s="848"/>
      <c r="OCY73" s="848"/>
      <c r="OCZ73" s="848"/>
      <c r="ODA73" s="848"/>
      <c r="ODB73" s="848"/>
      <c r="ODC73" s="848"/>
      <c r="ODD73" s="848"/>
      <c r="ODE73" s="848"/>
      <c r="ODF73" s="848"/>
      <c r="ODG73" s="848"/>
      <c r="ODH73" s="848"/>
      <c r="ODI73" s="848"/>
      <c r="ODJ73" s="848"/>
      <c r="ODK73" s="848"/>
      <c r="ODL73" s="848"/>
      <c r="ODM73" s="848"/>
      <c r="ODN73" s="848"/>
      <c r="ODO73" s="848"/>
      <c r="ODP73" s="848"/>
      <c r="ODQ73" s="848"/>
      <c r="ODR73" s="848"/>
      <c r="ODS73" s="848"/>
      <c r="ODT73" s="848"/>
      <c r="ODU73" s="848"/>
      <c r="ODV73" s="848"/>
      <c r="ODW73" s="848"/>
      <c r="ODX73" s="848"/>
      <c r="ODY73" s="848"/>
      <c r="ODZ73" s="848"/>
      <c r="OEA73" s="848"/>
      <c r="OEB73" s="848"/>
      <c r="OEC73" s="848"/>
      <c r="OED73" s="848"/>
      <c r="OEE73" s="848"/>
      <c r="OEF73" s="848"/>
      <c r="OEG73" s="848"/>
      <c r="OEH73" s="848"/>
      <c r="OEI73" s="848"/>
      <c r="OEJ73" s="848"/>
      <c r="OEK73" s="848"/>
      <c r="OEL73" s="848"/>
      <c r="OEM73" s="848"/>
      <c r="OEN73" s="848"/>
      <c r="OEO73" s="848"/>
      <c r="OEP73" s="848"/>
      <c r="OEQ73" s="848"/>
      <c r="OER73" s="848"/>
      <c r="OES73" s="848"/>
      <c r="OET73" s="848"/>
      <c r="OEU73" s="848"/>
      <c r="OEV73" s="848"/>
      <c r="OEW73" s="848"/>
      <c r="OEX73" s="848"/>
      <c r="OEY73" s="848"/>
      <c r="OEZ73" s="848"/>
      <c r="OFA73" s="848"/>
      <c r="OFB73" s="848"/>
      <c r="OFC73" s="848"/>
      <c r="OFD73" s="848"/>
      <c r="OFE73" s="848"/>
      <c r="OFF73" s="848"/>
      <c r="OFG73" s="848"/>
      <c r="OFH73" s="848"/>
      <c r="OFI73" s="848"/>
      <c r="OFJ73" s="848"/>
      <c r="OFK73" s="848"/>
      <c r="OFL73" s="848"/>
      <c r="OFM73" s="848"/>
      <c r="OFN73" s="848"/>
      <c r="OFO73" s="848"/>
      <c r="OFP73" s="848"/>
      <c r="OFQ73" s="848"/>
      <c r="OFR73" s="848"/>
      <c r="OFS73" s="848"/>
      <c r="OFT73" s="848"/>
      <c r="OFU73" s="848"/>
      <c r="OFV73" s="848"/>
      <c r="OFW73" s="848"/>
      <c r="OFX73" s="848"/>
      <c r="OFY73" s="848"/>
      <c r="OFZ73" s="848"/>
      <c r="OGA73" s="848"/>
      <c r="OGB73" s="848"/>
      <c r="OGC73" s="848"/>
      <c r="OGD73" s="848"/>
      <c r="OGE73" s="848"/>
      <c r="OGF73" s="848"/>
      <c r="OGG73" s="848"/>
      <c r="OGH73" s="848"/>
      <c r="OGI73" s="848"/>
      <c r="OGJ73" s="848"/>
      <c r="OGK73" s="848"/>
      <c r="OGL73" s="848"/>
      <c r="OGM73" s="848"/>
      <c r="OGN73" s="848"/>
      <c r="OGO73" s="848"/>
      <c r="OGP73" s="848"/>
      <c r="OGQ73" s="848"/>
      <c r="OGR73" s="848"/>
      <c r="OGS73" s="848"/>
      <c r="OGT73" s="848"/>
      <c r="OGU73" s="848"/>
      <c r="OGV73" s="848"/>
      <c r="OGW73" s="848"/>
      <c r="OGX73" s="848"/>
      <c r="OGY73" s="848"/>
      <c r="OGZ73" s="848"/>
      <c r="OHA73" s="848"/>
      <c r="OHB73" s="848"/>
      <c r="OHC73" s="848"/>
      <c r="OHD73" s="848"/>
      <c r="OHE73" s="848"/>
      <c r="OHF73" s="848"/>
      <c r="OHG73" s="848"/>
      <c r="OHH73" s="848"/>
      <c r="OHI73" s="848"/>
      <c r="OHJ73" s="848"/>
      <c r="OHK73" s="848"/>
      <c r="OHL73" s="848"/>
      <c r="OHM73" s="848"/>
      <c r="OHN73" s="848"/>
      <c r="OHO73" s="848"/>
      <c r="OHP73" s="848"/>
      <c r="OHQ73" s="848"/>
      <c r="OHR73" s="848"/>
      <c r="OHS73" s="848"/>
      <c r="OHT73" s="848"/>
      <c r="OHU73" s="848"/>
      <c r="OHV73" s="848"/>
      <c r="OHW73" s="848"/>
      <c r="OHX73" s="848"/>
      <c r="OHY73" s="848"/>
      <c r="OHZ73" s="848"/>
      <c r="OIA73" s="848"/>
      <c r="OIB73" s="848"/>
      <c r="OIC73" s="848"/>
      <c r="OID73" s="848"/>
      <c r="OIE73" s="848"/>
      <c r="OIF73" s="848"/>
      <c r="OIG73" s="848"/>
      <c r="OIH73" s="848"/>
      <c r="OII73" s="848"/>
      <c r="OIJ73" s="848"/>
      <c r="OIK73" s="848"/>
      <c r="OIL73" s="848"/>
      <c r="OIM73" s="848"/>
      <c r="OIN73" s="848"/>
      <c r="OIO73" s="848"/>
      <c r="OIP73" s="848"/>
      <c r="OIQ73" s="848"/>
      <c r="OIR73" s="848"/>
      <c r="OIS73" s="848"/>
      <c r="OIT73" s="848"/>
      <c r="OIU73" s="848"/>
      <c r="OIV73" s="848"/>
      <c r="OIW73" s="848"/>
      <c r="OIX73" s="848"/>
      <c r="OIY73" s="848"/>
      <c r="OIZ73" s="848"/>
      <c r="OJA73" s="848"/>
      <c r="OJB73" s="848"/>
      <c r="OJC73" s="848"/>
      <c r="OJD73" s="848"/>
      <c r="OJE73" s="848"/>
      <c r="OJF73" s="848"/>
      <c r="OJG73" s="848"/>
      <c r="OJH73" s="848"/>
      <c r="OJI73" s="848"/>
      <c r="OJJ73" s="848"/>
      <c r="OJK73" s="848"/>
      <c r="OJL73" s="848"/>
      <c r="OJM73" s="848"/>
      <c r="OJN73" s="848"/>
      <c r="OJO73" s="848"/>
      <c r="OJP73" s="848"/>
      <c r="OJQ73" s="848"/>
      <c r="OJR73" s="848"/>
      <c r="OJS73" s="848"/>
      <c r="OJT73" s="848"/>
      <c r="OJU73" s="848"/>
      <c r="OJV73" s="848"/>
      <c r="OJW73" s="848"/>
      <c r="OJX73" s="848"/>
      <c r="OJY73" s="848"/>
      <c r="OJZ73" s="848"/>
      <c r="OKA73" s="848"/>
      <c r="OKB73" s="848"/>
      <c r="OKC73" s="848"/>
      <c r="OKD73" s="848"/>
      <c r="OKE73" s="848"/>
      <c r="OKF73" s="848"/>
      <c r="OKG73" s="848"/>
      <c r="OKH73" s="848"/>
      <c r="OKI73" s="848"/>
      <c r="OKJ73" s="848"/>
      <c r="OKK73" s="848"/>
      <c r="OKL73" s="848"/>
      <c r="OKM73" s="848"/>
      <c r="OKN73" s="848"/>
      <c r="OKO73" s="848"/>
      <c r="OKP73" s="848"/>
      <c r="OKQ73" s="848"/>
      <c r="OKR73" s="848"/>
      <c r="OKS73" s="848"/>
      <c r="OKT73" s="848"/>
      <c r="OKU73" s="848"/>
      <c r="OKV73" s="848"/>
      <c r="OKW73" s="848"/>
      <c r="OKX73" s="848"/>
      <c r="OKY73" s="848"/>
      <c r="OKZ73" s="848"/>
      <c r="OLA73" s="848"/>
      <c r="OLB73" s="848"/>
      <c r="OLC73" s="848"/>
      <c r="OLD73" s="848"/>
      <c r="OLE73" s="848"/>
      <c r="OLF73" s="848"/>
      <c r="OLG73" s="848"/>
      <c r="OLH73" s="848"/>
      <c r="OLI73" s="848"/>
      <c r="OLJ73" s="848"/>
      <c r="OLK73" s="848"/>
      <c r="OLL73" s="848"/>
      <c r="OLM73" s="848"/>
      <c r="OLN73" s="848"/>
      <c r="OLO73" s="848"/>
      <c r="OLP73" s="848"/>
      <c r="OLQ73" s="848"/>
      <c r="OLR73" s="848"/>
      <c r="OLS73" s="848"/>
      <c r="OLT73" s="848"/>
      <c r="OLU73" s="848"/>
      <c r="OLV73" s="848"/>
      <c r="OLW73" s="848"/>
      <c r="OLX73" s="848"/>
      <c r="OLY73" s="848"/>
      <c r="OLZ73" s="848"/>
      <c r="OMA73" s="848"/>
      <c r="OMB73" s="848"/>
      <c r="OMC73" s="848"/>
      <c r="OMD73" s="848"/>
      <c r="OME73" s="848"/>
      <c r="OMF73" s="848"/>
      <c r="OMG73" s="848"/>
      <c r="OMH73" s="848"/>
      <c r="OMI73" s="848"/>
      <c r="OMJ73" s="848"/>
      <c r="OMK73" s="848"/>
      <c r="OML73" s="848"/>
      <c r="OMM73" s="848"/>
      <c r="OMN73" s="848"/>
      <c r="OMO73" s="848"/>
      <c r="OMP73" s="848"/>
      <c r="OMQ73" s="848"/>
      <c r="OMR73" s="848"/>
      <c r="OMS73" s="848"/>
      <c r="OMT73" s="848"/>
      <c r="OMU73" s="848"/>
      <c r="OMV73" s="848"/>
      <c r="OMW73" s="848"/>
      <c r="OMX73" s="848"/>
      <c r="OMY73" s="848"/>
      <c r="OMZ73" s="848"/>
      <c r="ONA73" s="848"/>
      <c r="ONB73" s="848"/>
      <c r="ONC73" s="848"/>
      <c r="OND73" s="848"/>
      <c r="ONE73" s="848"/>
      <c r="ONF73" s="848"/>
      <c r="ONG73" s="848"/>
      <c r="ONH73" s="848"/>
      <c r="ONI73" s="848"/>
      <c r="ONJ73" s="848"/>
      <c r="ONK73" s="848"/>
      <c r="ONL73" s="848"/>
      <c r="ONM73" s="848"/>
      <c r="ONN73" s="848"/>
      <c r="ONO73" s="848"/>
      <c r="ONP73" s="848"/>
      <c r="ONQ73" s="848"/>
      <c r="ONR73" s="848"/>
      <c r="ONS73" s="848"/>
      <c r="ONT73" s="848"/>
      <c r="ONU73" s="848"/>
      <c r="ONV73" s="848"/>
      <c r="ONW73" s="848"/>
      <c r="ONX73" s="848"/>
      <c r="ONY73" s="848"/>
      <c r="ONZ73" s="848"/>
      <c r="OOA73" s="848"/>
      <c r="OOB73" s="848"/>
      <c r="OOC73" s="848"/>
      <c r="OOD73" s="848"/>
      <c r="OOE73" s="848"/>
      <c r="OOF73" s="848"/>
      <c r="OOG73" s="848"/>
      <c r="OOH73" s="848"/>
      <c r="OOI73" s="848"/>
      <c r="OOJ73" s="848"/>
      <c r="OOK73" s="848"/>
      <c r="OOL73" s="848"/>
      <c r="OOM73" s="848"/>
      <c r="OON73" s="848"/>
      <c r="OOO73" s="848"/>
      <c r="OOP73" s="848"/>
      <c r="OOQ73" s="848"/>
      <c r="OOR73" s="848"/>
      <c r="OOS73" s="848"/>
      <c r="OOT73" s="848"/>
      <c r="OOU73" s="848"/>
      <c r="OOV73" s="848"/>
      <c r="OOW73" s="848"/>
      <c r="OOX73" s="848"/>
      <c r="OOY73" s="848"/>
      <c r="OOZ73" s="848"/>
      <c r="OPA73" s="848"/>
      <c r="OPB73" s="848"/>
      <c r="OPC73" s="848"/>
      <c r="OPD73" s="848"/>
      <c r="OPE73" s="848"/>
      <c r="OPF73" s="848"/>
      <c r="OPG73" s="848"/>
      <c r="OPH73" s="848"/>
      <c r="OPI73" s="848"/>
      <c r="OPJ73" s="848"/>
      <c r="OPK73" s="848"/>
      <c r="OPL73" s="848"/>
      <c r="OPM73" s="848"/>
      <c r="OPN73" s="848"/>
      <c r="OPO73" s="848"/>
      <c r="OPP73" s="848"/>
      <c r="OPQ73" s="848"/>
      <c r="OPR73" s="848"/>
      <c r="OPS73" s="848"/>
      <c r="OPT73" s="848"/>
      <c r="OPU73" s="848"/>
      <c r="OPV73" s="848"/>
      <c r="OPW73" s="848"/>
      <c r="OPX73" s="848"/>
      <c r="OPY73" s="848"/>
      <c r="OPZ73" s="848"/>
      <c r="OQA73" s="848"/>
      <c r="OQB73" s="848"/>
      <c r="OQC73" s="848"/>
      <c r="OQD73" s="848"/>
      <c r="OQE73" s="848"/>
      <c r="OQF73" s="848"/>
      <c r="OQG73" s="848"/>
      <c r="OQH73" s="848"/>
      <c r="OQI73" s="848"/>
      <c r="OQJ73" s="848"/>
      <c r="OQK73" s="848"/>
      <c r="OQL73" s="848"/>
      <c r="OQM73" s="848"/>
      <c r="OQN73" s="848"/>
      <c r="OQO73" s="848"/>
      <c r="OQP73" s="848"/>
      <c r="OQQ73" s="848"/>
      <c r="OQR73" s="848"/>
      <c r="OQS73" s="848"/>
      <c r="OQT73" s="848"/>
      <c r="OQU73" s="848"/>
      <c r="OQV73" s="848"/>
      <c r="OQW73" s="848"/>
      <c r="OQX73" s="848"/>
      <c r="OQY73" s="848"/>
      <c r="OQZ73" s="848"/>
      <c r="ORA73" s="848"/>
      <c r="ORB73" s="848"/>
      <c r="ORC73" s="848"/>
      <c r="ORD73" s="848"/>
      <c r="ORE73" s="848"/>
      <c r="ORF73" s="848"/>
      <c r="ORG73" s="848"/>
      <c r="ORH73" s="848"/>
      <c r="ORI73" s="848"/>
      <c r="ORJ73" s="848"/>
      <c r="ORK73" s="848"/>
      <c r="ORL73" s="848"/>
      <c r="ORM73" s="848"/>
      <c r="ORN73" s="848"/>
      <c r="ORO73" s="848"/>
      <c r="ORP73" s="848"/>
      <c r="ORQ73" s="848"/>
      <c r="ORR73" s="848"/>
      <c r="ORS73" s="848"/>
      <c r="ORT73" s="848"/>
      <c r="ORU73" s="848"/>
      <c r="ORV73" s="848"/>
      <c r="ORW73" s="848"/>
      <c r="ORX73" s="848"/>
      <c r="ORY73" s="848"/>
      <c r="ORZ73" s="848"/>
      <c r="OSA73" s="848"/>
      <c r="OSB73" s="848"/>
      <c r="OSC73" s="848"/>
      <c r="OSD73" s="848"/>
      <c r="OSE73" s="848"/>
      <c r="OSF73" s="848"/>
      <c r="OSG73" s="848"/>
      <c r="OSH73" s="848"/>
      <c r="OSI73" s="848"/>
      <c r="OSJ73" s="848"/>
      <c r="OSK73" s="848"/>
      <c r="OSL73" s="848"/>
      <c r="OSM73" s="848"/>
      <c r="OSN73" s="848"/>
      <c r="OSO73" s="848"/>
      <c r="OSP73" s="848"/>
      <c r="OSQ73" s="848"/>
      <c r="OSR73" s="848"/>
      <c r="OSS73" s="848"/>
      <c r="OST73" s="848"/>
      <c r="OSU73" s="848"/>
      <c r="OSV73" s="848"/>
      <c r="OSW73" s="848"/>
      <c r="OSX73" s="848"/>
      <c r="OSY73" s="848"/>
      <c r="OSZ73" s="848"/>
      <c r="OTA73" s="848"/>
      <c r="OTB73" s="848"/>
      <c r="OTC73" s="848"/>
      <c r="OTD73" s="848"/>
      <c r="OTE73" s="848"/>
      <c r="OTF73" s="848"/>
      <c r="OTG73" s="848"/>
      <c r="OTH73" s="848"/>
      <c r="OTI73" s="848"/>
      <c r="OTJ73" s="848"/>
      <c r="OTK73" s="848"/>
      <c r="OTL73" s="848"/>
      <c r="OTM73" s="848"/>
      <c r="OTN73" s="848"/>
      <c r="OTO73" s="848"/>
      <c r="OTP73" s="848"/>
      <c r="OTQ73" s="848"/>
      <c r="OTR73" s="848"/>
      <c r="OTS73" s="848"/>
      <c r="OTT73" s="848"/>
      <c r="OTU73" s="848"/>
      <c r="OTV73" s="848"/>
      <c r="OTW73" s="848"/>
      <c r="OTX73" s="848"/>
      <c r="OTY73" s="848"/>
      <c r="OTZ73" s="848"/>
      <c r="OUA73" s="848"/>
      <c r="OUB73" s="848"/>
      <c r="OUC73" s="848"/>
      <c r="OUD73" s="848"/>
      <c r="OUE73" s="848"/>
      <c r="OUF73" s="848"/>
      <c r="OUG73" s="848"/>
      <c r="OUH73" s="848"/>
      <c r="OUI73" s="848"/>
      <c r="OUJ73" s="848"/>
      <c r="OUK73" s="848"/>
      <c r="OUL73" s="848"/>
      <c r="OUM73" s="848"/>
      <c r="OUN73" s="848"/>
      <c r="OUO73" s="848"/>
      <c r="OUP73" s="848"/>
      <c r="OUQ73" s="848"/>
      <c r="OUR73" s="848"/>
      <c r="OUS73" s="848"/>
      <c r="OUT73" s="848"/>
      <c r="OUU73" s="848"/>
      <c r="OUV73" s="848"/>
      <c r="OUW73" s="848"/>
      <c r="OUX73" s="848"/>
      <c r="OUY73" s="848"/>
      <c r="OUZ73" s="848"/>
      <c r="OVA73" s="848"/>
      <c r="OVB73" s="848"/>
      <c r="OVC73" s="848"/>
      <c r="OVD73" s="848"/>
      <c r="OVE73" s="848"/>
      <c r="OVF73" s="848"/>
      <c r="OVG73" s="848"/>
      <c r="OVH73" s="848"/>
      <c r="OVI73" s="848"/>
      <c r="OVJ73" s="848"/>
      <c r="OVK73" s="848"/>
      <c r="OVL73" s="848"/>
      <c r="OVM73" s="848"/>
      <c r="OVN73" s="848"/>
      <c r="OVO73" s="848"/>
      <c r="OVP73" s="848"/>
      <c r="OVQ73" s="848"/>
      <c r="OVR73" s="848"/>
      <c r="OVS73" s="848"/>
      <c r="OVT73" s="848"/>
      <c r="OVU73" s="848"/>
      <c r="OVV73" s="848"/>
      <c r="OVW73" s="848"/>
      <c r="OVX73" s="848"/>
      <c r="OVY73" s="848"/>
      <c r="OVZ73" s="848"/>
      <c r="OWA73" s="848"/>
      <c r="OWB73" s="848"/>
      <c r="OWC73" s="848"/>
      <c r="OWD73" s="848"/>
      <c r="OWE73" s="848"/>
      <c r="OWF73" s="848"/>
      <c r="OWG73" s="848"/>
      <c r="OWH73" s="848"/>
      <c r="OWI73" s="848"/>
      <c r="OWJ73" s="848"/>
      <c r="OWK73" s="848"/>
      <c r="OWL73" s="848"/>
      <c r="OWM73" s="848"/>
      <c r="OWN73" s="848"/>
      <c r="OWO73" s="848"/>
      <c r="OWP73" s="848"/>
      <c r="OWQ73" s="848"/>
      <c r="OWR73" s="848"/>
      <c r="OWS73" s="848"/>
      <c r="OWT73" s="848"/>
      <c r="OWU73" s="848"/>
      <c r="OWV73" s="848"/>
      <c r="OWW73" s="848"/>
      <c r="OWX73" s="848"/>
      <c r="OWY73" s="848"/>
      <c r="OWZ73" s="848"/>
      <c r="OXA73" s="848"/>
      <c r="OXB73" s="848"/>
      <c r="OXC73" s="848"/>
      <c r="OXD73" s="848"/>
      <c r="OXE73" s="848"/>
      <c r="OXF73" s="848"/>
      <c r="OXG73" s="848"/>
      <c r="OXH73" s="848"/>
      <c r="OXI73" s="848"/>
      <c r="OXJ73" s="848"/>
      <c r="OXK73" s="848"/>
      <c r="OXL73" s="848"/>
      <c r="OXM73" s="848"/>
      <c r="OXN73" s="848"/>
      <c r="OXO73" s="848"/>
      <c r="OXP73" s="848"/>
      <c r="OXQ73" s="848"/>
      <c r="OXR73" s="848"/>
      <c r="OXS73" s="848"/>
      <c r="OXT73" s="848"/>
      <c r="OXU73" s="848"/>
      <c r="OXV73" s="848"/>
      <c r="OXW73" s="848"/>
      <c r="OXX73" s="848"/>
      <c r="OXY73" s="848"/>
      <c r="OXZ73" s="848"/>
      <c r="OYA73" s="848"/>
      <c r="OYB73" s="848"/>
      <c r="OYC73" s="848"/>
      <c r="OYD73" s="848"/>
      <c r="OYE73" s="848"/>
      <c r="OYF73" s="848"/>
      <c r="OYG73" s="848"/>
      <c r="OYH73" s="848"/>
      <c r="OYI73" s="848"/>
      <c r="OYJ73" s="848"/>
      <c r="OYK73" s="848"/>
      <c r="OYL73" s="848"/>
      <c r="OYM73" s="848"/>
      <c r="OYN73" s="848"/>
      <c r="OYO73" s="848"/>
      <c r="OYP73" s="848"/>
      <c r="OYQ73" s="848"/>
      <c r="OYR73" s="848"/>
      <c r="OYS73" s="848"/>
      <c r="OYT73" s="848"/>
      <c r="OYU73" s="848"/>
      <c r="OYV73" s="848"/>
      <c r="OYW73" s="848"/>
      <c r="OYX73" s="848"/>
      <c r="OYY73" s="848"/>
      <c r="OYZ73" s="848"/>
      <c r="OZA73" s="848"/>
      <c r="OZB73" s="848"/>
      <c r="OZC73" s="848"/>
      <c r="OZD73" s="848"/>
      <c r="OZE73" s="848"/>
      <c r="OZF73" s="848"/>
      <c r="OZG73" s="848"/>
      <c r="OZH73" s="848"/>
      <c r="OZI73" s="848"/>
      <c r="OZJ73" s="848"/>
      <c r="OZK73" s="848"/>
      <c r="OZL73" s="848"/>
      <c r="OZM73" s="848"/>
      <c r="OZN73" s="848"/>
      <c r="OZO73" s="848"/>
      <c r="OZP73" s="848"/>
      <c r="OZQ73" s="848"/>
      <c r="OZR73" s="848"/>
      <c r="OZS73" s="848"/>
      <c r="OZT73" s="848"/>
      <c r="OZU73" s="848"/>
      <c r="OZV73" s="848"/>
      <c r="OZW73" s="848"/>
      <c r="OZX73" s="848"/>
      <c r="OZY73" s="848"/>
      <c r="OZZ73" s="848"/>
      <c r="PAA73" s="848"/>
      <c r="PAB73" s="848"/>
      <c r="PAC73" s="848"/>
      <c r="PAD73" s="848"/>
      <c r="PAE73" s="848"/>
      <c r="PAF73" s="848"/>
      <c r="PAG73" s="848"/>
      <c r="PAH73" s="848"/>
      <c r="PAI73" s="848"/>
      <c r="PAJ73" s="848"/>
      <c r="PAK73" s="848"/>
      <c r="PAL73" s="848"/>
      <c r="PAM73" s="848"/>
      <c r="PAN73" s="848"/>
      <c r="PAO73" s="848"/>
      <c r="PAP73" s="848"/>
      <c r="PAQ73" s="848"/>
      <c r="PAR73" s="848"/>
      <c r="PAS73" s="848"/>
      <c r="PAT73" s="848"/>
      <c r="PAU73" s="848"/>
      <c r="PAV73" s="848"/>
      <c r="PAW73" s="848"/>
      <c r="PAX73" s="848"/>
      <c r="PAY73" s="848"/>
      <c r="PAZ73" s="848"/>
      <c r="PBA73" s="848"/>
      <c r="PBB73" s="848"/>
      <c r="PBC73" s="848"/>
      <c r="PBD73" s="848"/>
      <c r="PBE73" s="848"/>
      <c r="PBF73" s="848"/>
      <c r="PBG73" s="848"/>
      <c r="PBH73" s="848"/>
      <c r="PBI73" s="848"/>
      <c r="PBJ73" s="848"/>
      <c r="PBK73" s="848"/>
      <c r="PBL73" s="848"/>
      <c r="PBM73" s="848"/>
      <c r="PBN73" s="848"/>
      <c r="PBO73" s="848"/>
      <c r="PBP73" s="848"/>
      <c r="PBQ73" s="848"/>
      <c r="PBR73" s="848"/>
      <c r="PBS73" s="848"/>
      <c r="PBT73" s="848"/>
      <c r="PBU73" s="848"/>
      <c r="PBV73" s="848"/>
      <c r="PBW73" s="848"/>
      <c r="PBX73" s="848"/>
      <c r="PBY73" s="848"/>
      <c r="PBZ73" s="848"/>
      <c r="PCA73" s="848"/>
      <c r="PCB73" s="848"/>
      <c r="PCC73" s="848"/>
      <c r="PCD73" s="848"/>
      <c r="PCE73" s="848"/>
      <c r="PCF73" s="848"/>
      <c r="PCG73" s="848"/>
      <c r="PCH73" s="848"/>
      <c r="PCI73" s="848"/>
      <c r="PCJ73" s="848"/>
      <c r="PCK73" s="848"/>
      <c r="PCL73" s="848"/>
      <c r="PCM73" s="848"/>
      <c r="PCN73" s="848"/>
      <c r="PCO73" s="848"/>
      <c r="PCP73" s="848"/>
      <c r="PCQ73" s="848"/>
      <c r="PCR73" s="848"/>
      <c r="PCS73" s="848"/>
      <c r="PCT73" s="848"/>
      <c r="PCU73" s="848"/>
      <c r="PCV73" s="848"/>
      <c r="PCW73" s="848"/>
      <c r="PCX73" s="848"/>
      <c r="PCY73" s="848"/>
      <c r="PCZ73" s="848"/>
      <c r="PDA73" s="848"/>
      <c r="PDB73" s="848"/>
      <c r="PDC73" s="848"/>
      <c r="PDD73" s="848"/>
      <c r="PDE73" s="848"/>
      <c r="PDF73" s="848"/>
      <c r="PDG73" s="848"/>
      <c r="PDH73" s="848"/>
      <c r="PDI73" s="848"/>
      <c r="PDJ73" s="848"/>
      <c r="PDK73" s="848"/>
      <c r="PDL73" s="848"/>
      <c r="PDM73" s="848"/>
      <c r="PDN73" s="848"/>
      <c r="PDO73" s="848"/>
      <c r="PDP73" s="848"/>
      <c r="PDQ73" s="848"/>
      <c r="PDR73" s="848"/>
      <c r="PDS73" s="848"/>
      <c r="PDT73" s="848"/>
      <c r="PDU73" s="848"/>
      <c r="PDV73" s="848"/>
      <c r="PDW73" s="848"/>
      <c r="PDX73" s="848"/>
      <c r="PDY73" s="848"/>
      <c r="PDZ73" s="848"/>
      <c r="PEA73" s="848"/>
      <c r="PEB73" s="848"/>
      <c r="PEC73" s="848"/>
      <c r="PED73" s="848"/>
      <c r="PEE73" s="848"/>
      <c r="PEF73" s="848"/>
      <c r="PEG73" s="848"/>
      <c r="PEH73" s="848"/>
      <c r="PEI73" s="848"/>
      <c r="PEJ73" s="848"/>
      <c r="PEK73" s="848"/>
      <c r="PEL73" s="848"/>
      <c r="PEM73" s="848"/>
      <c r="PEN73" s="848"/>
      <c r="PEO73" s="848"/>
      <c r="PEP73" s="848"/>
      <c r="PEQ73" s="848"/>
      <c r="PER73" s="848"/>
      <c r="PES73" s="848"/>
      <c r="PET73" s="848"/>
      <c r="PEU73" s="848"/>
      <c r="PEV73" s="848"/>
      <c r="PEW73" s="848"/>
      <c r="PEX73" s="848"/>
      <c r="PEY73" s="848"/>
      <c r="PEZ73" s="848"/>
      <c r="PFA73" s="848"/>
      <c r="PFB73" s="848"/>
      <c r="PFC73" s="848"/>
      <c r="PFD73" s="848"/>
      <c r="PFE73" s="848"/>
      <c r="PFF73" s="848"/>
      <c r="PFG73" s="848"/>
      <c r="PFH73" s="848"/>
      <c r="PFI73" s="848"/>
      <c r="PFJ73" s="848"/>
      <c r="PFK73" s="848"/>
      <c r="PFL73" s="848"/>
      <c r="PFM73" s="848"/>
      <c r="PFN73" s="848"/>
      <c r="PFO73" s="848"/>
      <c r="PFP73" s="848"/>
      <c r="PFQ73" s="848"/>
      <c r="PFR73" s="848"/>
      <c r="PFS73" s="848"/>
      <c r="PFT73" s="848"/>
      <c r="PFU73" s="848"/>
      <c r="PFV73" s="848"/>
      <c r="PFW73" s="848"/>
      <c r="PFX73" s="848"/>
      <c r="PFY73" s="848"/>
      <c r="PFZ73" s="848"/>
      <c r="PGA73" s="848"/>
      <c r="PGB73" s="848"/>
      <c r="PGC73" s="848"/>
      <c r="PGD73" s="848"/>
      <c r="PGE73" s="848"/>
      <c r="PGF73" s="848"/>
      <c r="PGG73" s="848"/>
      <c r="PGH73" s="848"/>
      <c r="PGI73" s="848"/>
      <c r="PGJ73" s="848"/>
      <c r="PGK73" s="848"/>
      <c r="PGL73" s="848"/>
      <c r="PGM73" s="848"/>
      <c r="PGN73" s="848"/>
      <c r="PGO73" s="848"/>
      <c r="PGP73" s="848"/>
      <c r="PGQ73" s="848"/>
      <c r="PGR73" s="848"/>
      <c r="PGS73" s="848"/>
      <c r="PGT73" s="848"/>
      <c r="PGU73" s="848"/>
      <c r="PGV73" s="848"/>
      <c r="PGW73" s="848"/>
      <c r="PGX73" s="848"/>
      <c r="PGY73" s="848"/>
      <c r="PGZ73" s="848"/>
      <c r="PHA73" s="848"/>
      <c r="PHB73" s="848"/>
      <c r="PHC73" s="848"/>
      <c r="PHD73" s="848"/>
      <c r="PHE73" s="848"/>
      <c r="PHF73" s="848"/>
      <c r="PHG73" s="848"/>
      <c r="PHH73" s="848"/>
      <c r="PHI73" s="848"/>
      <c r="PHJ73" s="848"/>
      <c r="PHK73" s="848"/>
      <c r="PHL73" s="848"/>
      <c r="PHM73" s="848"/>
      <c r="PHN73" s="848"/>
      <c r="PHO73" s="848"/>
      <c r="PHP73" s="848"/>
      <c r="PHQ73" s="848"/>
      <c r="PHR73" s="848"/>
      <c r="PHS73" s="848"/>
      <c r="PHT73" s="848"/>
      <c r="PHU73" s="848"/>
      <c r="PHV73" s="848"/>
      <c r="PHW73" s="848"/>
      <c r="PHX73" s="848"/>
      <c r="PHY73" s="848"/>
      <c r="PHZ73" s="848"/>
      <c r="PIA73" s="848"/>
      <c r="PIB73" s="848"/>
      <c r="PIC73" s="848"/>
      <c r="PID73" s="848"/>
      <c r="PIE73" s="848"/>
      <c r="PIF73" s="848"/>
      <c r="PIG73" s="848"/>
      <c r="PIH73" s="848"/>
      <c r="PII73" s="848"/>
      <c r="PIJ73" s="848"/>
      <c r="PIK73" s="848"/>
      <c r="PIL73" s="848"/>
      <c r="PIM73" s="848"/>
      <c r="PIN73" s="848"/>
      <c r="PIO73" s="848"/>
      <c r="PIP73" s="848"/>
      <c r="PIQ73" s="848"/>
      <c r="PIR73" s="848"/>
      <c r="PIS73" s="848"/>
      <c r="PIT73" s="848"/>
      <c r="PIU73" s="848"/>
      <c r="PIV73" s="848"/>
      <c r="PIW73" s="848"/>
      <c r="PIX73" s="848"/>
      <c r="PIY73" s="848"/>
      <c r="PIZ73" s="848"/>
      <c r="PJA73" s="848"/>
      <c r="PJB73" s="848"/>
      <c r="PJC73" s="848"/>
      <c r="PJD73" s="848"/>
      <c r="PJE73" s="848"/>
      <c r="PJF73" s="848"/>
      <c r="PJG73" s="848"/>
      <c r="PJH73" s="848"/>
      <c r="PJI73" s="848"/>
      <c r="PJJ73" s="848"/>
      <c r="PJK73" s="848"/>
      <c r="PJL73" s="848"/>
      <c r="PJM73" s="848"/>
      <c r="PJN73" s="848"/>
      <c r="PJO73" s="848"/>
      <c r="PJP73" s="848"/>
      <c r="PJQ73" s="848"/>
      <c r="PJR73" s="848"/>
      <c r="PJS73" s="848"/>
      <c r="PJT73" s="848"/>
      <c r="PJU73" s="848"/>
      <c r="PJV73" s="848"/>
      <c r="PJW73" s="848"/>
      <c r="PJX73" s="848"/>
      <c r="PJY73" s="848"/>
      <c r="PJZ73" s="848"/>
      <c r="PKA73" s="848"/>
      <c r="PKB73" s="848"/>
      <c r="PKC73" s="848"/>
      <c r="PKD73" s="848"/>
      <c r="PKE73" s="848"/>
      <c r="PKF73" s="848"/>
      <c r="PKG73" s="848"/>
      <c r="PKH73" s="848"/>
      <c r="PKI73" s="848"/>
      <c r="PKJ73" s="848"/>
      <c r="PKK73" s="848"/>
      <c r="PKL73" s="848"/>
      <c r="PKM73" s="848"/>
      <c r="PKN73" s="848"/>
      <c r="PKO73" s="848"/>
      <c r="PKP73" s="848"/>
      <c r="PKQ73" s="848"/>
      <c r="PKR73" s="848"/>
      <c r="PKS73" s="848"/>
      <c r="PKT73" s="848"/>
      <c r="PKU73" s="848"/>
      <c r="PKV73" s="848"/>
      <c r="PKW73" s="848"/>
      <c r="PKX73" s="848"/>
      <c r="PKY73" s="848"/>
      <c r="PKZ73" s="848"/>
      <c r="PLA73" s="848"/>
      <c r="PLB73" s="848"/>
      <c r="PLC73" s="848"/>
      <c r="PLD73" s="848"/>
      <c r="PLE73" s="848"/>
      <c r="PLF73" s="848"/>
      <c r="PLG73" s="848"/>
      <c r="PLH73" s="848"/>
      <c r="PLI73" s="848"/>
      <c r="PLJ73" s="848"/>
      <c r="PLK73" s="848"/>
      <c r="PLL73" s="848"/>
      <c r="PLM73" s="848"/>
      <c r="PLN73" s="848"/>
      <c r="PLO73" s="848"/>
      <c r="PLP73" s="848"/>
      <c r="PLQ73" s="848"/>
      <c r="PLR73" s="848"/>
      <c r="PLS73" s="848"/>
      <c r="PLT73" s="848"/>
      <c r="PLU73" s="848"/>
      <c r="PLV73" s="848"/>
      <c r="PLW73" s="848"/>
      <c r="PLX73" s="848"/>
      <c r="PLY73" s="848"/>
      <c r="PLZ73" s="848"/>
      <c r="PMA73" s="848"/>
      <c r="PMB73" s="848"/>
      <c r="PMC73" s="848"/>
      <c r="PMD73" s="848"/>
      <c r="PME73" s="848"/>
      <c r="PMF73" s="848"/>
      <c r="PMG73" s="848"/>
      <c r="PMH73" s="848"/>
      <c r="PMI73" s="848"/>
      <c r="PMJ73" s="848"/>
      <c r="PMK73" s="848"/>
      <c r="PML73" s="848"/>
      <c r="PMM73" s="848"/>
      <c r="PMN73" s="848"/>
      <c r="PMO73" s="848"/>
      <c r="PMP73" s="848"/>
      <c r="PMQ73" s="848"/>
      <c r="PMR73" s="848"/>
      <c r="PMS73" s="848"/>
      <c r="PMT73" s="848"/>
      <c r="PMU73" s="848"/>
      <c r="PMV73" s="848"/>
      <c r="PMW73" s="848"/>
      <c r="PMX73" s="848"/>
      <c r="PMY73" s="848"/>
      <c r="PMZ73" s="848"/>
      <c r="PNA73" s="848"/>
      <c r="PNB73" s="848"/>
      <c r="PNC73" s="848"/>
      <c r="PND73" s="848"/>
      <c r="PNE73" s="848"/>
      <c r="PNF73" s="848"/>
      <c r="PNG73" s="848"/>
      <c r="PNH73" s="848"/>
      <c r="PNI73" s="848"/>
      <c r="PNJ73" s="848"/>
      <c r="PNK73" s="848"/>
      <c r="PNL73" s="848"/>
      <c r="PNM73" s="848"/>
      <c r="PNN73" s="848"/>
      <c r="PNO73" s="848"/>
      <c r="PNP73" s="848"/>
      <c r="PNQ73" s="848"/>
      <c r="PNR73" s="848"/>
      <c r="PNS73" s="848"/>
      <c r="PNT73" s="848"/>
      <c r="PNU73" s="848"/>
      <c r="PNV73" s="848"/>
      <c r="PNW73" s="848"/>
      <c r="PNX73" s="848"/>
      <c r="PNY73" s="848"/>
      <c r="PNZ73" s="848"/>
      <c r="POA73" s="848"/>
      <c r="POB73" s="848"/>
      <c r="POC73" s="848"/>
      <c r="POD73" s="848"/>
      <c r="POE73" s="848"/>
      <c r="POF73" s="848"/>
      <c r="POG73" s="848"/>
      <c r="POH73" s="848"/>
      <c r="POI73" s="848"/>
      <c r="POJ73" s="848"/>
      <c r="POK73" s="848"/>
      <c r="POL73" s="848"/>
      <c r="POM73" s="848"/>
      <c r="PON73" s="848"/>
      <c r="POO73" s="848"/>
      <c r="POP73" s="848"/>
      <c r="POQ73" s="848"/>
      <c r="POR73" s="848"/>
      <c r="POS73" s="848"/>
      <c r="POT73" s="848"/>
      <c r="POU73" s="848"/>
      <c r="POV73" s="848"/>
      <c r="POW73" s="848"/>
      <c r="POX73" s="848"/>
      <c r="POY73" s="848"/>
      <c r="POZ73" s="848"/>
      <c r="PPA73" s="848"/>
      <c r="PPB73" s="848"/>
      <c r="PPC73" s="848"/>
      <c r="PPD73" s="848"/>
      <c r="PPE73" s="848"/>
      <c r="PPF73" s="848"/>
      <c r="PPG73" s="848"/>
      <c r="PPH73" s="848"/>
      <c r="PPI73" s="848"/>
      <c r="PPJ73" s="848"/>
      <c r="PPK73" s="848"/>
      <c r="PPL73" s="848"/>
      <c r="PPM73" s="848"/>
      <c r="PPN73" s="848"/>
      <c r="PPO73" s="848"/>
      <c r="PPP73" s="848"/>
      <c r="PPQ73" s="848"/>
      <c r="PPR73" s="848"/>
      <c r="PPS73" s="848"/>
      <c r="PPT73" s="848"/>
      <c r="PPU73" s="848"/>
      <c r="PPV73" s="848"/>
      <c r="PPW73" s="848"/>
      <c r="PPX73" s="848"/>
      <c r="PPY73" s="848"/>
      <c r="PPZ73" s="848"/>
      <c r="PQA73" s="848"/>
      <c r="PQB73" s="848"/>
      <c r="PQC73" s="848"/>
      <c r="PQD73" s="848"/>
      <c r="PQE73" s="848"/>
      <c r="PQF73" s="848"/>
      <c r="PQG73" s="848"/>
      <c r="PQH73" s="848"/>
      <c r="PQI73" s="848"/>
      <c r="PQJ73" s="848"/>
      <c r="PQK73" s="848"/>
      <c r="PQL73" s="848"/>
      <c r="PQM73" s="848"/>
      <c r="PQN73" s="848"/>
      <c r="PQO73" s="848"/>
      <c r="PQP73" s="848"/>
      <c r="PQQ73" s="848"/>
      <c r="PQR73" s="848"/>
      <c r="PQS73" s="848"/>
      <c r="PQT73" s="848"/>
      <c r="PQU73" s="848"/>
      <c r="PQV73" s="848"/>
      <c r="PQW73" s="848"/>
      <c r="PQX73" s="848"/>
      <c r="PQY73" s="848"/>
      <c r="PQZ73" s="848"/>
      <c r="PRA73" s="848"/>
      <c r="PRB73" s="848"/>
      <c r="PRC73" s="848"/>
      <c r="PRD73" s="848"/>
      <c r="PRE73" s="848"/>
      <c r="PRF73" s="848"/>
      <c r="PRG73" s="848"/>
      <c r="PRH73" s="848"/>
      <c r="PRI73" s="848"/>
      <c r="PRJ73" s="848"/>
      <c r="PRK73" s="848"/>
      <c r="PRL73" s="848"/>
      <c r="PRM73" s="848"/>
      <c r="PRN73" s="848"/>
      <c r="PRO73" s="848"/>
      <c r="PRP73" s="848"/>
      <c r="PRQ73" s="848"/>
      <c r="PRR73" s="848"/>
      <c r="PRS73" s="848"/>
      <c r="PRT73" s="848"/>
      <c r="PRU73" s="848"/>
      <c r="PRV73" s="848"/>
      <c r="PRW73" s="848"/>
      <c r="PRX73" s="848"/>
      <c r="PRY73" s="848"/>
      <c r="PRZ73" s="848"/>
      <c r="PSA73" s="848"/>
      <c r="PSB73" s="848"/>
      <c r="PSC73" s="848"/>
      <c r="PSD73" s="848"/>
      <c r="PSE73" s="848"/>
      <c r="PSF73" s="848"/>
      <c r="PSG73" s="848"/>
      <c r="PSH73" s="848"/>
      <c r="PSI73" s="848"/>
      <c r="PSJ73" s="848"/>
      <c r="PSK73" s="848"/>
      <c r="PSL73" s="848"/>
      <c r="PSM73" s="848"/>
      <c r="PSN73" s="848"/>
      <c r="PSO73" s="848"/>
      <c r="PSP73" s="848"/>
      <c r="PSQ73" s="848"/>
      <c r="PSR73" s="848"/>
      <c r="PSS73" s="848"/>
      <c r="PST73" s="848"/>
      <c r="PSU73" s="848"/>
      <c r="PSV73" s="848"/>
      <c r="PSW73" s="848"/>
      <c r="PSX73" s="848"/>
      <c r="PSY73" s="848"/>
      <c r="PSZ73" s="848"/>
      <c r="PTA73" s="848"/>
      <c r="PTB73" s="848"/>
      <c r="PTC73" s="848"/>
      <c r="PTD73" s="848"/>
      <c r="PTE73" s="848"/>
      <c r="PTF73" s="848"/>
      <c r="PTG73" s="848"/>
      <c r="PTH73" s="848"/>
      <c r="PTI73" s="848"/>
      <c r="PTJ73" s="848"/>
      <c r="PTK73" s="848"/>
      <c r="PTL73" s="848"/>
      <c r="PTM73" s="848"/>
      <c r="PTN73" s="848"/>
      <c r="PTO73" s="848"/>
      <c r="PTP73" s="848"/>
      <c r="PTQ73" s="848"/>
      <c r="PTR73" s="848"/>
      <c r="PTS73" s="848"/>
      <c r="PTT73" s="848"/>
      <c r="PTU73" s="848"/>
      <c r="PTV73" s="848"/>
      <c r="PTW73" s="848"/>
      <c r="PTX73" s="848"/>
      <c r="PTY73" s="848"/>
      <c r="PTZ73" s="848"/>
      <c r="PUA73" s="848"/>
      <c r="PUB73" s="848"/>
      <c r="PUC73" s="848"/>
      <c r="PUD73" s="848"/>
      <c r="PUE73" s="848"/>
      <c r="PUF73" s="848"/>
      <c r="PUG73" s="848"/>
      <c r="PUH73" s="848"/>
      <c r="PUI73" s="848"/>
      <c r="PUJ73" s="848"/>
      <c r="PUK73" s="848"/>
      <c r="PUL73" s="848"/>
      <c r="PUM73" s="848"/>
      <c r="PUN73" s="848"/>
      <c r="PUO73" s="848"/>
      <c r="PUP73" s="848"/>
      <c r="PUQ73" s="848"/>
      <c r="PUR73" s="848"/>
      <c r="PUS73" s="848"/>
      <c r="PUT73" s="848"/>
      <c r="PUU73" s="848"/>
      <c r="PUV73" s="848"/>
      <c r="PUW73" s="848"/>
      <c r="PUX73" s="848"/>
      <c r="PUY73" s="848"/>
      <c r="PUZ73" s="848"/>
      <c r="PVA73" s="848"/>
      <c r="PVB73" s="848"/>
      <c r="PVC73" s="848"/>
      <c r="PVD73" s="848"/>
      <c r="PVE73" s="848"/>
      <c r="PVF73" s="848"/>
      <c r="PVG73" s="848"/>
      <c r="PVH73" s="848"/>
      <c r="PVI73" s="848"/>
      <c r="PVJ73" s="848"/>
      <c r="PVK73" s="848"/>
      <c r="PVL73" s="848"/>
      <c r="PVM73" s="848"/>
      <c r="PVN73" s="848"/>
      <c r="PVO73" s="848"/>
      <c r="PVP73" s="848"/>
      <c r="PVQ73" s="848"/>
      <c r="PVR73" s="848"/>
      <c r="PVS73" s="848"/>
      <c r="PVT73" s="848"/>
      <c r="PVU73" s="848"/>
      <c r="PVV73" s="848"/>
      <c r="PVW73" s="848"/>
      <c r="PVX73" s="848"/>
      <c r="PVY73" s="848"/>
      <c r="PVZ73" s="848"/>
      <c r="PWA73" s="848"/>
      <c r="PWB73" s="848"/>
      <c r="PWC73" s="848"/>
      <c r="PWD73" s="848"/>
      <c r="PWE73" s="848"/>
      <c r="PWF73" s="848"/>
      <c r="PWG73" s="848"/>
      <c r="PWH73" s="848"/>
      <c r="PWI73" s="848"/>
      <c r="PWJ73" s="848"/>
      <c r="PWK73" s="848"/>
      <c r="PWL73" s="848"/>
      <c r="PWM73" s="848"/>
      <c r="PWN73" s="848"/>
      <c r="PWO73" s="848"/>
      <c r="PWP73" s="848"/>
      <c r="PWQ73" s="848"/>
      <c r="PWR73" s="848"/>
      <c r="PWS73" s="848"/>
      <c r="PWT73" s="848"/>
      <c r="PWU73" s="848"/>
      <c r="PWV73" s="848"/>
      <c r="PWW73" s="848"/>
      <c r="PWX73" s="848"/>
      <c r="PWY73" s="848"/>
      <c r="PWZ73" s="848"/>
      <c r="PXA73" s="848"/>
      <c r="PXB73" s="848"/>
      <c r="PXC73" s="848"/>
      <c r="PXD73" s="848"/>
      <c r="PXE73" s="848"/>
      <c r="PXF73" s="848"/>
      <c r="PXG73" s="848"/>
      <c r="PXH73" s="848"/>
      <c r="PXI73" s="848"/>
      <c r="PXJ73" s="848"/>
      <c r="PXK73" s="848"/>
      <c r="PXL73" s="848"/>
      <c r="PXM73" s="848"/>
      <c r="PXN73" s="848"/>
      <c r="PXO73" s="848"/>
      <c r="PXP73" s="848"/>
      <c r="PXQ73" s="848"/>
      <c r="PXR73" s="848"/>
      <c r="PXS73" s="848"/>
      <c r="PXT73" s="848"/>
      <c r="PXU73" s="848"/>
      <c r="PXV73" s="848"/>
      <c r="PXW73" s="848"/>
      <c r="PXX73" s="848"/>
      <c r="PXY73" s="848"/>
      <c r="PXZ73" s="848"/>
      <c r="PYA73" s="848"/>
      <c r="PYB73" s="848"/>
      <c r="PYC73" s="848"/>
      <c r="PYD73" s="848"/>
      <c r="PYE73" s="848"/>
      <c r="PYF73" s="848"/>
      <c r="PYG73" s="848"/>
      <c r="PYH73" s="848"/>
      <c r="PYI73" s="848"/>
      <c r="PYJ73" s="848"/>
      <c r="PYK73" s="848"/>
      <c r="PYL73" s="848"/>
      <c r="PYM73" s="848"/>
      <c r="PYN73" s="848"/>
      <c r="PYO73" s="848"/>
      <c r="PYP73" s="848"/>
      <c r="PYQ73" s="848"/>
      <c r="PYR73" s="848"/>
      <c r="PYS73" s="848"/>
      <c r="PYT73" s="848"/>
      <c r="PYU73" s="848"/>
      <c r="PYV73" s="848"/>
      <c r="PYW73" s="848"/>
      <c r="PYX73" s="848"/>
      <c r="PYY73" s="848"/>
      <c r="PYZ73" s="848"/>
      <c r="PZA73" s="848"/>
      <c r="PZB73" s="848"/>
      <c r="PZC73" s="848"/>
      <c r="PZD73" s="848"/>
      <c r="PZE73" s="848"/>
      <c r="PZF73" s="848"/>
      <c r="PZG73" s="848"/>
      <c r="PZH73" s="848"/>
      <c r="PZI73" s="848"/>
      <c r="PZJ73" s="848"/>
      <c r="PZK73" s="848"/>
      <c r="PZL73" s="848"/>
      <c r="PZM73" s="848"/>
      <c r="PZN73" s="848"/>
      <c r="PZO73" s="848"/>
      <c r="PZP73" s="848"/>
      <c r="PZQ73" s="848"/>
      <c r="PZR73" s="848"/>
      <c r="PZS73" s="848"/>
      <c r="PZT73" s="848"/>
      <c r="PZU73" s="848"/>
      <c r="PZV73" s="848"/>
      <c r="PZW73" s="848"/>
      <c r="PZX73" s="848"/>
      <c r="PZY73" s="848"/>
      <c r="PZZ73" s="848"/>
      <c r="QAA73" s="848"/>
      <c r="QAB73" s="848"/>
      <c r="QAC73" s="848"/>
      <c r="QAD73" s="848"/>
      <c r="QAE73" s="848"/>
      <c r="QAF73" s="848"/>
      <c r="QAG73" s="848"/>
      <c r="QAH73" s="848"/>
      <c r="QAI73" s="848"/>
      <c r="QAJ73" s="848"/>
      <c r="QAK73" s="848"/>
      <c r="QAL73" s="848"/>
      <c r="QAM73" s="848"/>
      <c r="QAN73" s="848"/>
      <c r="QAO73" s="848"/>
      <c r="QAP73" s="848"/>
      <c r="QAQ73" s="848"/>
      <c r="QAR73" s="848"/>
      <c r="QAS73" s="848"/>
      <c r="QAT73" s="848"/>
      <c r="QAU73" s="848"/>
      <c r="QAV73" s="848"/>
      <c r="QAW73" s="848"/>
      <c r="QAX73" s="848"/>
      <c r="QAY73" s="848"/>
      <c r="QAZ73" s="848"/>
      <c r="QBA73" s="848"/>
      <c r="QBB73" s="848"/>
      <c r="QBC73" s="848"/>
      <c r="QBD73" s="848"/>
      <c r="QBE73" s="848"/>
      <c r="QBF73" s="848"/>
      <c r="QBG73" s="848"/>
      <c r="QBH73" s="848"/>
      <c r="QBI73" s="848"/>
      <c r="QBJ73" s="848"/>
      <c r="QBK73" s="848"/>
      <c r="QBL73" s="848"/>
      <c r="QBM73" s="848"/>
      <c r="QBN73" s="848"/>
      <c r="QBO73" s="848"/>
      <c r="QBP73" s="848"/>
      <c r="QBQ73" s="848"/>
      <c r="QBR73" s="848"/>
      <c r="QBS73" s="848"/>
      <c r="QBT73" s="848"/>
      <c r="QBU73" s="848"/>
      <c r="QBV73" s="848"/>
      <c r="QBW73" s="848"/>
      <c r="QBX73" s="848"/>
      <c r="QBY73" s="848"/>
      <c r="QBZ73" s="848"/>
      <c r="QCA73" s="848"/>
      <c r="QCB73" s="848"/>
      <c r="QCC73" s="848"/>
      <c r="QCD73" s="848"/>
      <c r="QCE73" s="848"/>
      <c r="QCF73" s="848"/>
      <c r="QCG73" s="848"/>
      <c r="QCH73" s="848"/>
      <c r="QCI73" s="848"/>
      <c r="QCJ73" s="848"/>
      <c r="QCK73" s="848"/>
      <c r="QCL73" s="848"/>
      <c r="QCM73" s="848"/>
      <c r="QCN73" s="848"/>
      <c r="QCO73" s="848"/>
      <c r="QCP73" s="848"/>
      <c r="QCQ73" s="848"/>
      <c r="QCR73" s="848"/>
      <c r="QCS73" s="848"/>
      <c r="QCT73" s="848"/>
      <c r="QCU73" s="848"/>
      <c r="QCV73" s="848"/>
      <c r="QCW73" s="848"/>
      <c r="QCX73" s="848"/>
      <c r="QCY73" s="848"/>
      <c r="QCZ73" s="848"/>
      <c r="QDA73" s="848"/>
      <c r="QDB73" s="848"/>
      <c r="QDC73" s="848"/>
      <c r="QDD73" s="848"/>
      <c r="QDE73" s="848"/>
      <c r="QDF73" s="848"/>
      <c r="QDG73" s="848"/>
      <c r="QDH73" s="848"/>
      <c r="QDI73" s="848"/>
      <c r="QDJ73" s="848"/>
      <c r="QDK73" s="848"/>
      <c r="QDL73" s="848"/>
      <c r="QDM73" s="848"/>
      <c r="QDN73" s="848"/>
      <c r="QDO73" s="848"/>
      <c r="QDP73" s="848"/>
      <c r="QDQ73" s="848"/>
      <c r="QDR73" s="848"/>
      <c r="QDS73" s="848"/>
      <c r="QDT73" s="848"/>
      <c r="QDU73" s="848"/>
      <c r="QDV73" s="848"/>
      <c r="QDW73" s="848"/>
      <c r="QDX73" s="848"/>
      <c r="QDY73" s="848"/>
      <c r="QDZ73" s="848"/>
      <c r="QEA73" s="848"/>
      <c r="QEB73" s="848"/>
      <c r="QEC73" s="848"/>
      <c r="QED73" s="848"/>
      <c r="QEE73" s="848"/>
      <c r="QEF73" s="848"/>
      <c r="QEG73" s="848"/>
      <c r="QEH73" s="848"/>
      <c r="QEI73" s="848"/>
      <c r="QEJ73" s="848"/>
      <c r="QEK73" s="848"/>
      <c r="QEL73" s="848"/>
      <c r="QEM73" s="848"/>
      <c r="QEN73" s="848"/>
      <c r="QEO73" s="848"/>
      <c r="QEP73" s="848"/>
      <c r="QEQ73" s="848"/>
      <c r="QER73" s="848"/>
      <c r="QES73" s="848"/>
      <c r="QET73" s="848"/>
      <c r="QEU73" s="848"/>
      <c r="QEV73" s="848"/>
      <c r="QEW73" s="848"/>
      <c r="QEX73" s="848"/>
      <c r="QEY73" s="848"/>
      <c r="QEZ73" s="848"/>
      <c r="QFA73" s="848"/>
      <c r="QFB73" s="848"/>
      <c r="QFC73" s="848"/>
      <c r="QFD73" s="848"/>
      <c r="QFE73" s="848"/>
      <c r="QFF73" s="848"/>
      <c r="QFG73" s="848"/>
      <c r="QFH73" s="848"/>
      <c r="QFI73" s="848"/>
      <c r="QFJ73" s="848"/>
      <c r="QFK73" s="848"/>
      <c r="QFL73" s="848"/>
      <c r="QFM73" s="848"/>
      <c r="QFN73" s="848"/>
      <c r="QFO73" s="848"/>
      <c r="QFP73" s="848"/>
      <c r="QFQ73" s="848"/>
      <c r="QFR73" s="848"/>
      <c r="QFS73" s="848"/>
      <c r="QFT73" s="848"/>
      <c r="QFU73" s="848"/>
      <c r="QFV73" s="848"/>
      <c r="QFW73" s="848"/>
      <c r="QFX73" s="848"/>
      <c r="QFY73" s="848"/>
      <c r="QFZ73" s="848"/>
      <c r="QGA73" s="848"/>
      <c r="QGB73" s="848"/>
      <c r="QGC73" s="848"/>
      <c r="QGD73" s="848"/>
      <c r="QGE73" s="848"/>
      <c r="QGF73" s="848"/>
      <c r="QGG73" s="848"/>
      <c r="QGH73" s="848"/>
      <c r="QGI73" s="848"/>
      <c r="QGJ73" s="848"/>
      <c r="QGK73" s="848"/>
      <c r="QGL73" s="848"/>
      <c r="QGM73" s="848"/>
      <c r="QGN73" s="848"/>
      <c r="QGO73" s="848"/>
      <c r="QGP73" s="848"/>
      <c r="QGQ73" s="848"/>
      <c r="QGR73" s="848"/>
      <c r="QGS73" s="848"/>
      <c r="QGT73" s="848"/>
      <c r="QGU73" s="848"/>
      <c r="QGV73" s="848"/>
      <c r="QGW73" s="848"/>
      <c r="QGX73" s="848"/>
      <c r="QGY73" s="848"/>
      <c r="QGZ73" s="848"/>
      <c r="QHA73" s="848"/>
      <c r="QHB73" s="848"/>
      <c r="QHC73" s="848"/>
      <c r="QHD73" s="848"/>
      <c r="QHE73" s="848"/>
      <c r="QHF73" s="848"/>
      <c r="QHG73" s="848"/>
      <c r="QHH73" s="848"/>
      <c r="QHI73" s="848"/>
      <c r="QHJ73" s="848"/>
      <c r="QHK73" s="848"/>
      <c r="QHL73" s="848"/>
      <c r="QHM73" s="848"/>
      <c r="QHN73" s="848"/>
      <c r="QHO73" s="848"/>
      <c r="QHP73" s="848"/>
      <c r="QHQ73" s="848"/>
      <c r="QHR73" s="848"/>
      <c r="QHS73" s="848"/>
      <c r="QHT73" s="848"/>
      <c r="QHU73" s="848"/>
      <c r="QHV73" s="848"/>
      <c r="QHW73" s="848"/>
      <c r="QHX73" s="848"/>
      <c r="QHY73" s="848"/>
      <c r="QHZ73" s="848"/>
      <c r="QIA73" s="848"/>
      <c r="QIB73" s="848"/>
      <c r="QIC73" s="848"/>
      <c r="QID73" s="848"/>
      <c r="QIE73" s="848"/>
      <c r="QIF73" s="848"/>
      <c r="QIG73" s="848"/>
      <c r="QIH73" s="848"/>
      <c r="QII73" s="848"/>
      <c r="QIJ73" s="848"/>
      <c r="QIK73" s="848"/>
      <c r="QIL73" s="848"/>
      <c r="QIM73" s="848"/>
      <c r="QIN73" s="848"/>
      <c r="QIO73" s="848"/>
      <c r="QIP73" s="848"/>
      <c r="QIQ73" s="848"/>
      <c r="QIR73" s="848"/>
      <c r="QIS73" s="848"/>
      <c r="QIT73" s="848"/>
      <c r="QIU73" s="848"/>
      <c r="QIV73" s="848"/>
      <c r="QIW73" s="848"/>
      <c r="QIX73" s="848"/>
      <c r="QIY73" s="848"/>
      <c r="QIZ73" s="848"/>
      <c r="QJA73" s="848"/>
      <c r="QJB73" s="848"/>
      <c r="QJC73" s="848"/>
      <c r="QJD73" s="848"/>
      <c r="QJE73" s="848"/>
      <c r="QJF73" s="848"/>
      <c r="QJG73" s="848"/>
      <c r="QJH73" s="848"/>
      <c r="QJI73" s="848"/>
      <c r="QJJ73" s="848"/>
      <c r="QJK73" s="848"/>
      <c r="QJL73" s="848"/>
      <c r="QJM73" s="848"/>
      <c r="QJN73" s="848"/>
      <c r="QJO73" s="848"/>
      <c r="QJP73" s="848"/>
      <c r="QJQ73" s="848"/>
      <c r="QJR73" s="848"/>
      <c r="QJS73" s="848"/>
      <c r="QJT73" s="848"/>
      <c r="QJU73" s="848"/>
      <c r="QJV73" s="848"/>
      <c r="QJW73" s="848"/>
      <c r="QJX73" s="848"/>
      <c r="QJY73" s="848"/>
      <c r="QJZ73" s="848"/>
      <c r="QKA73" s="848"/>
      <c r="QKB73" s="848"/>
      <c r="QKC73" s="848"/>
      <c r="QKD73" s="848"/>
      <c r="QKE73" s="848"/>
      <c r="QKF73" s="848"/>
      <c r="QKG73" s="848"/>
      <c r="QKH73" s="848"/>
      <c r="QKI73" s="848"/>
      <c r="QKJ73" s="848"/>
      <c r="QKK73" s="848"/>
      <c r="QKL73" s="848"/>
      <c r="QKM73" s="848"/>
      <c r="QKN73" s="848"/>
      <c r="QKO73" s="848"/>
      <c r="QKP73" s="848"/>
      <c r="QKQ73" s="848"/>
      <c r="QKR73" s="848"/>
      <c r="QKS73" s="848"/>
      <c r="QKT73" s="848"/>
      <c r="QKU73" s="848"/>
      <c r="QKV73" s="848"/>
      <c r="QKW73" s="848"/>
      <c r="QKX73" s="848"/>
      <c r="QKY73" s="848"/>
      <c r="QKZ73" s="848"/>
      <c r="QLA73" s="848"/>
      <c r="QLB73" s="848"/>
      <c r="QLC73" s="848"/>
      <c r="QLD73" s="848"/>
      <c r="QLE73" s="848"/>
      <c r="QLF73" s="848"/>
      <c r="QLG73" s="848"/>
      <c r="QLH73" s="848"/>
      <c r="QLI73" s="848"/>
      <c r="QLJ73" s="848"/>
      <c r="QLK73" s="848"/>
      <c r="QLL73" s="848"/>
      <c r="QLM73" s="848"/>
      <c r="QLN73" s="848"/>
      <c r="QLO73" s="848"/>
      <c r="QLP73" s="848"/>
      <c r="QLQ73" s="848"/>
      <c r="QLR73" s="848"/>
      <c r="QLS73" s="848"/>
      <c r="QLT73" s="848"/>
      <c r="QLU73" s="848"/>
      <c r="QLV73" s="848"/>
      <c r="QLW73" s="848"/>
      <c r="QLX73" s="848"/>
      <c r="QLY73" s="848"/>
      <c r="QLZ73" s="848"/>
      <c r="QMA73" s="848"/>
      <c r="QMB73" s="848"/>
      <c r="QMC73" s="848"/>
      <c r="QMD73" s="848"/>
      <c r="QME73" s="848"/>
      <c r="QMF73" s="848"/>
      <c r="QMG73" s="848"/>
      <c r="QMH73" s="848"/>
      <c r="QMI73" s="848"/>
      <c r="QMJ73" s="848"/>
      <c r="QMK73" s="848"/>
      <c r="QML73" s="848"/>
      <c r="QMM73" s="848"/>
      <c r="QMN73" s="848"/>
      <c r="QMO73" s="848"/>
      <c r="QMP73" s="848"/>
      <c r="QMQ73" s="848"/>
      <c r="QMR73" s="848"/>
      <c r="QMS73" s="848"/>
      <c r="QMT73" s="848"/>
      <c r="QMU73" s="848"/>
      <c r="QMV73" s="848"/>
      <c r="QMW73" s="848"/>
      <c r="QMX73" s="848"/>
      <c r="QMY73" s="848"/>
      <c r="QMZ73" s="848"/>
      <c r="QNA73" s="848"/>
      <c r="QNB73" s="848"/>
      <c r="QNC73" s="848"/>
      <c r="QND73" s="848"/>
      <c r="QNE73" s="848"/>
      <c r="QNF73" s="848"/>
      <c r="QNG73" s="848"/>
      <c r="QNH73" s="848"/>
      <c r="QNI73" s="848"/>
      <c r="QNJ73" s="848"/>
      <c r="QNK73" s="848"/>
      <c r="QNL73" s="848"/>
      <c r="QNM73" s="848"/>
      <c r="QNN73" s="848"/>
      <c r="QNO73" s="848"/>
      <c r="QNP73" s="848"/>
      <c r="QNQ73" s="848"/>
      <c r="QNR73" s="848"/>
      <c r="QNS73" s="848"/>
      <c r="QNT73" s="848"/>
      <c r="QNU73" s="848"/>
      <c r="QNV73" s="848"/>
      <c r="QNW73" s="848"/>
      <c r="QNX73" s="848"/>
      <c r="QNY73" s="848"/>
      <c r="QNZ73" s="848"/>
      <c r="QOA73" s="848"/>
      <c r="QOB73" s="848"/>
      <c r="QOC73" s="848"/>
      <c r="QOD73" s="848"/>
      <c r="QOE73" s="848"/>
      <c r="QOF73" s="848"/>
      <c r="QOG73" s="848"/>
      <c r="QOH73" s="848"/>
      <c r="QOI73" s="848"/>
      <c r="QOJ73" s="848"/>
      <c r="QOK73" s="848"/>
      <c r="QOL73" s="848"/>
      <c r="QOM73" s="848"/>
      <c r="QON73" s="848"/>
      <c r="QOO73" s="848"/>
      <c r="QOP73" s="848"/>
      <c r="QOQ73" s="848"/>
      <c r="QOR73" s="848"/>
      <c r="QOS73" s="848"/>
      <c r="QOT73" s="848"/>
      <c r="QOU73" s="848"/>
      <c r="QOV73" s="848"/>
      <c r="QOW73" s="848"/>
      <c r="QOX73" s="848"/>
      <c r="QOY73" s="848"/>
      <c r="QOZ73" s="848"/>
      <c r="QPA73" s="848"/>
      <c r="QPB73" s="848"/>
      <c r="QPC73" s="848"/>
      <c r="QPD73" s="848"/>
      <c r="QPE73" s="848"/>
      <c r="QPF73" s="848"/>
      <c r="QPG73" s="848"/>
      <c r="QPH73" s="848"/>
      <c r="QPI73" s="848"/>
      <c r="QPJ73" s="848"/>
      <c r="QPK73" s="848"/>
      <c r="QPL73" s="848"/>
      <c r="QPM73" s="848"/>
      <c r="QPN73" s="848"/>
      <c r="QPO73" s="848"/>
      <c r="QPP73" s="848"/>
      <c r="QPQ73" s="848"/>
      <c r="QPR73" s="848"/>
      <c r="QPS73" s="848"/>
      <c r="QPT73" s="848"/>
      <c r="QPU73" s="848"/>
      <c r="QPV73" s="848"/>
      <c r="QPW73" s="848"/>
      <c r="QPX73" s="848"/>
      <c r="QPY73" s="848"/>
      <c r="QPZ73" s="848"/>
      <c r="QQA73" s="848"/>
      <c r="QQB73" s="848"/>
      <c r="QQC73" s="848"/>
      <c r="QQD73" s="848"/>
      <c r="QQE73" s="848"/>
      <c r="QQF73" s="848"/>
      <c r="QQG73" s="848"/>
      <c r="QQH73" s="848"/>
      <c r="QQI73" s="848"/>
      <c r="QQJ73" s="848"/>
      <c r="QQK73" s="848"/>
      <c r="QQL73" s="848"/>
      <c r="QQM73" s="848"/>
      <c r="QQN73" s="848"/>
      <c r="QQO73" s="848"/>
      <c r="QQP73" s="848"/>
      <c r="QQQ73" s="848"/>
      <c r="QQR73" s="848"/>
      <c r="QQS73" s="848"/>
      <c r="QQT73" s="848"/>
      <c r="QQU73" s="848"/>
      <c r="QQV73" s="848"/>
      <c r="QQW73" s="848"/>
      <c r="QQX73" s="848"/>
      <c r="QQY73" s="848"/>
      <c r="QQZ73" s="848"/>
      <c r="QRA73" s="848"/>
      <c r="QRB73" s="848"/>
      <c r="QRC73" s="848"/>
      <c r="QRD73" s="848"/>
      <c r="QRE73" s="848"/>
      <c r="QRF73" s="848"/>
      <c r="QRG73" s="848"/>
      <c r="QRH73" s="848"/>
      <c r="QRI73" s="848"/>
      <c r="QRJ73" s="848"/>
      <c r="QRK73" s="848"/>
      <c r="QRL73" s="848"/>
      <c r="QRM73" s="848"/>
      <c r="QRN73" s="848"/>
      <c r="QRO73" s="848"/>
      <c r="QRP73" s="848"/>
      <c r="QRQ73" s="848"/>
      <c r="QRR73" s="848"/>
      <c r="QRS73" s="848"/>
      <c r="QRT73" s="848"/>
      <c r="QRU73" s="848"/>
      <c r="QRV73" s="848"/>
      <c r="QRW73" s="848"/>
      <c r="QRX73" s="848"/>
      <c r="QRY73" s="848"/>
      <c r="QRZ73" s="848"/>
      <c r="QSA73" s="848"/>
      <c r="QSB73" s="848"/>
      <c r="QSC73" s="848"/>
      <c r="QSD73" s="848"/>
      <c r="QSE73" s="848"/>
      <c r="QSF73" s="848"/>
      <c r="QSG73" s="848"/>
      <c r="QSH73" s="848"/>
      <c r="QSI73" s="848"/>
      <c r="QSJ73" s="848"/>
      <c r="QSK73" s="848"/>
      <c r="QSL73" s="848"/>
      <c r="QSM73" s="848"/>
      <c r="QSN73" s="848"/>
      <c r="QSO73" s="848"/>
      <c r="QSP73" s="848"/>
      <c r="QSQ73" s="848"/>
      <c r="QSR73" s="848"/>
      <c r="QSS73" s="848"/>
      <c r="QST73" s="848"/>
      <c r="QSU73" s="848"/>
      <c r="QSV73" s="848"/>
      <c r="QSW73" s="848"/>
      <c r="QSX73" s="848"/>
      <c r="QSY73" s="848"/>
      <c r="QSZ73" s="848"/>
      <c r="QTA73" s="848"/>
      <c r="QTB73" s="848"/>
      <c r="QTC73" s="848"/>
      <c r="QTD73" s="848"/>
      <c r="QTE73" s="848"/>
      <c r="QTF73" s="848"/>
      <c r="QTG73" s="848"/>
      <c r="QTH73" s="848"/>
      <c r="QTI73" s="848"/>
      <c r="QTJ73" s="848"/>
      <c r="QTK73" s="848"/>
      <c r="QTL73" s="848"/>
      <c r="QTM73" s="848"/>
      <c r="QTN73" s="848"/>
      <c r="QTO73" s="848"/>
      <c r="QTP73" s="848"/>
      <c r="QTQ73" s="848"/>
      <c r="QTR73" s="848"/>
      <c r="QTS73" s="848"/>
      <c r="QTT73" s="848"/>
      <c r="QTU73" s="848"/>
      <c r="QTV73" s="848"/>
      <c r="QTW73" s="848"/>
      <c r="QTX73" s="848"/>
      <c r="QTY73" s="848"/>
      <c r="QTZ73" s="848"/>
      <c r="QUA73" s="848"/>
      <c r="QUB73" s="848"/>
      <c r="QUC73" s="848"/>
      <c r="QUD73" s="848"/>
      <c r="QUE73" s="848"/>
      <c r="QUF73" s="848"/>
      <c r="QUG73" s="848"/>
      <c r="QUH73" s="848"/>
      <c r="QUI73" s="848"/>
      <c r="QUJ73" s="848"/>
      <c r="QUK73" s="848"/>
      <c r="QUL73" s="848"/>
      <c r="QUM73" s="848"/>
      <c r="QUN73" s="848"/>
      <c r="QUO73" s="848"/>
      <c r="QUP73" s="848"/>
      <c r="QUQ73" s="848"/>
      <c r="QUR73" s="848"/>
      <c r="QUS73" s="848"/>
      <c r="QUT73" s="848"/>
      <c r="QUU73" s="848"/>
      <c r="QUV73" s="848"/>
      <c r="QUW73" s="848"/>
      <c r="QUX73" s="848"/>
      <c r="QUY73" s="848"/>
      <c r="QUZ73" s="848"/>
      <c r="QVA73" s="848"/>
      <c r="QVB73" s="848"/>
      <c r="QVC73" s="848"/>
      <c r="QVD73" s="848"/>
      <c r="QVE73" s="848"/>
      <c r="QVF73" s="848"/>
      <c r="QVG73" s="848"/>
      <c r="QVH73" s="848"/>
      <c r="QVI73" s="848"/>
      <c r="QVJ73" s="848"/>
      <c r="QVK73" s="848"/>
      <c r="QVL73" s="848"/>
      <c r="QVM73" s="848"/>
      <c r="QVN73" s="848"/>
      <c r="QVO73" s="848"/>
      <c r="QVP73" s="848"/>
      <c r="QVQ73" s="848"/>
      <c r="QVR73" s="848"/>
      <c r="QVS73" s="848"/>
      <c r="QVT73" s="848"/>
      <c r="QVU73" s="848"/>
      <c r="QVV73" s="848"/>
      <c r="QVW73" s="848"/>
      <c r="QVX73" s="848"/>
      <c r="QVY73" s="848"/>
      <c r="QVZ73" s="848"/>
      <c r="QWA73" s="848"/>
      <c r="QWB73" s="848"/>
      <c r="QWC73" s="848"/>
      <c r="QWD73" s="848"/>
      <c r="QWE73" s="848"/>
      <c r="QWF73" s="848"/>
      <c r="QWG73" s="848"/>
      <c r="QWH73" s="848"/>
      <c r="QWI73" s="848"/>
      <c r="QWJ73" s="848"/>
      <c r="QWK73" s="848"/>
      <c r="QWL73" s="848"/>
      <c r="QWM73" s="848"/>
      <c r="QWN73" s="848"/>
      <c r="QWO73" s="848"/>
      <c r="QWP73" s="848"/>
      <c r="QWQ73" s="848"/>
      <c r="QWR73" s="848"/>
      <c r="QWS73" s="848"/>
      <c r="QWT73" s="848"/>
      <c r="QWU73" s="848"/>
      <c r="QWV73" s="848"/>
      <c r="QWW73" s="848"/>
      <c r="QWX73" s="848"/>
      <c r="QWY73" s="848"/>
      <c r="QWZ73" s="848"/>
      <c r="QXA73" s="848"/>
      <c r="QXB73" s="848"/>
      <c r="QXC73" s="848"/>
      <c r="QXD73" s="848"/>
      <c r="QXE73" s="848"/>
      <c r="QXF73" s="848"/>
      <c r="QXG73" s="848"/>
      <c r="QXH73" s="848"/>
      <c r="QXI73" s="848"/>
      <c r="QXJ73" s="848"/>
      <c r="QXK73" s="848"/>
      <c r="QXL73" s="848"/>
      <c r="QXM73" s="848"/>
      <c r="QXN73" s="848"/>
      <c r="QXO73" s="848"/>
      <c r="QXP73" s="848"/>
      <c r="QXQ73" s="848"/>
      <c r="QXR73" s="848"/>
      <c r="QXS73" s="848"/>
      <c r="QXT73" s="848"/>
      <c r="QXU73" s="848"/>
      <c r="QXV73" s="848"/>
      <c r="QXW73" s="848"/>
      <c r="QXX73" s="848"/>
      <c r="QXY73" s="848"/>
      <c r="QXZ73" s="848"/>
      <c r="QYA73" s="848"/>
      <c r="QYB73" s="848"/>
      <c r="QYC73" s="848"/>
      <c r="QYD73" s="848"/>
      <c r="QYE73" s="848"/>
      <c r="QYF73" s="848"/>
      <c r="QYG73" s="848"/>
      <c r="QYH73" s="848"/>
      <c r="QYI73" s="848"/>
      <c r="QYJ73" s="848"/>
      <c r="QYK73" s="848"/>
      <c r="QYL73" s="848"/>
      <c r="QYM73" s="848"/>
      <c r="QYN73" s="848"/>
      <c r="QYO73" s="848"/>
      <c r="QYP73" s="848"/>
      <c r="QYQ73" s="848"/>
      <c r="QYR73" s="848"/>
      <c r="QYS73" s="848"/>
      <c r="QYT73" s="848"/>
      <c r="QYU73" s="848"/>
      <c r="QYV73" s="848"/>
      <c r="QYW73" s="848"/>
      <c r="QYX73" s="848"/>
      <c r="QYY73" s="848"/>
      <c r="QYZ73" s="848"/>
      <c r="QZA73" s="848"/>
      <c r="QZB73" s="848"/>
      <c r="QZC73" s="848"/>
      <c r="QZD73" s="848"/>
      <c r="QZE73" s="848"/>
      <c r="QZF73" s="848"/>
      <c r="QZG73" s="848"/>
      <c r="QZH73" s="848"/>
      <c r="QZI73" s="848"/>
      <c r="QZJ73" s="848"/>
      <c r="QZK73" s="848"/>
      <c r="QZL73" s="848"/>
      <c r="QZM73" s="848"/>
      <c r="QZN73" s="848"/>
      <c r="QZO73" s="848"/>
      <c r="QZP73" s="848"/>
      <c r="QZQ73" s="848"/>
      <c r="QZR73" s="848"/>
      <c r="QZS73" s="848"/>
      <c r="QZT73" s="848"/>
      <c r="QZU73" s="848"/>
      <c r="QZV73" s="848"/>
      <c r="QZW73" s="848"/>
      <c r="QZX73" s="848"/>
      <c r="QZY73" s="848"/>
      <c r="QZZ73" s="848"/>
      <c r="RAA73" s="848"/>
      <c r="RAB73" s="848"/>
      <c r="RAC73" s="848"/>
      <c r="RAD73" s="848"/>
      <c r="RAE73" s="848"/>
      <c r="RAF73" s="848"/>
      <c r="RAG73" s="848"/>
      <c r="RAH73" s="848"/>
      <c r="RAI73" s="848"/>
      <c r="RAJ73" s="848"/>
      <c r="RAK73" s="848"/>
      <c r="RAL73" s="848"/>
      <c r="RAM73" s="848"/>
      <c r="RAN73" s="848"/>
      <c r="RAO73" s="848"/>
      <c r="RAP73" s="848"/>
      <c r="RAQ73" s="848"/>
      <c r="RAR73" s="848"/>
      <c r="RAS73" s="848"/>
      <c r="RAT73" s="848"/>
      <c r="RAU73" s="848"/>
      <c r="RAV73" s="848"/>
      <c r="RAW73" s="848"/>
      <c r="RAX73" s="848"/>
      <c r="RAY73" s="848"/>
      <c r="RAZ73" s="848"/>
      <c r="RBA73" s="848"/>
      <c r="RBB73" s="848"/>
      <c r="RBC73" s="848"/>
      <c r="RBD73" s="848"/>
      <c r="RBE73" s="848"/>
      <c r="RBF73" s="848"/>
      <c r="RBG73" s="848"/>
      <c r="RBH73" s="848"/>
      <c r="RBI73" s="848"/>
      <c r="RBJ73" s="848"/>
      <c r="RBK73" s="848"/>
      <c r="RBL73" s="848"/>
      <c r="RBM73" s="848"/>
      <c r="RBN73" s="848"/>
      <c r="RBO73" s="848"/>
      <c r="RBP73" s="848"/>
      <c r="RBQ73" s="848"/>
      <c r="RBR73" s="848"/>
      <c r="RBS73" s="848"/>
      <c r="RBT73" s="848"/>
      <c r="RBU73" s="848"/>
      <c r="RBV73" s="848"/>
      <c r="RBW73" s="848"/>
      <c r="RBX73" s="848"/>
      <c r="RBY73" s="848"/>
      <c r="RBZ73" s="848"/>
      <c r="RCA73" s="848"/>
      <c r="RCB73" s="848"/>
      <c r="RCC73" s="848"/>
      <c r="RCD73" s="848"/>
      <c r="RCE73" s="848"/>
      <c r="RCF73" s="848"/>
      <c r="RCG73" s="848"/>
      <c r="RCH73" s="848"/>
      <c r="RCI73" s="848"/>
      <c r="RCJ73" s="848"/>
      <c r="RCK73" s="848"/>
      <c r="RCL73" s="848"/>
      <c r="RCM73" s="848"/>
      <c r="RCN73" s="848"/>
      <c r="RCO73" s="848"/>
      <c r="RCP73" s="848"/>
      <c r="RCQ73" s="848"/>
      <c r="RCR73" s="848"/>
      <c r="RCS73" s="848"/>
      <c r="RCT73" s="848"/>
      <c r="RCU73" s="848"/>
      <c r="RCV73" s="848"/>
      <c r="RCW73" s="848"/>
      <c r="RCX73" s="848"/>
      <c r="RCY73" s="848"/>
      <c r="RCZ73" s="848"/>
      <c r="RDA73" s="848"/>
      <c r="RDB73" s="848"/>
      <c r="RDC73" s="848"/>
      <c r="RDD73" s="848"/>
      <c r="RDE73" s="848"/>
      <c r="RDF73" s="848"/>
      <c r="RDG73" s="848"/>
      <c r="RDH73" s="848"/>
      <c r="RDI73" s="848"/>
      <c r="RDJ73" s="848"/>
      <c r="RDK73" s="848"/>
      <c r="RDL73" s="848"/>
      <c r="RDM73" s="848"/>
      <c r="RDN73" s="848"/>
      <c r="RDO73" s="848"/>
      <c r="RDP73" s="848"/>
      <c r="RDQ73" s="848"/>
      <c r="RDR73" s="848"/>
      <c r="RDS73" s="848"/>
      <c r="RDT73" s="848"/>
      <c r="RDU73" s="848"/>
      <c r="RDV73" s="848"/>
      <c r="RDW73" s="848"/>
      <c r="RDX73" s="848"/>
      <c r="RDY73" s="848"/>
      <c r="RDZ73" s="848"/>
      <c r="REA73" s="848"/>
      <c r="REB73" s="848"/>
      <c r="REC73" s="848"/>
      <c r="RED73" s="848"/>
      <c r="REE73" s="848"/>
      <c r="REF73" s="848"/>
      <c r="REG73" s="848"/>
      <c r="REH73" s="848"/>
      <c r="REI73" s="848"/>
      <c r="REJ73" s="848"/>
      <c r="REK73" s="848"/>
      <c r="REL73" s="848"/>
      <c r="REM73" s="848"/>
      <c r="REN73" s="848"/>
      <c r="REO73" s="848"/>
      <c r="REP73" s="848"/>
      <c r="REQ73" s="848"/>
      <c r="RER73" s="848"/>
      <c r="RES73" s="848"/>
      <c r="RET73" s="848"/>
      <c r="REU73" s="848"/>
      <c r="REV73" s="848"/>
      <c r="REW73" s="848"/>
      <c r="REX73" s="848"/>
      <c r="REY73" s="848"/>
      <c r="REZ73" s="848"/>
      <c r="RFA73" s="848"/>
      <c r="RFB73" s="848"/>
      <c r="RFC73" s="848"/>
      <c r="RFD73" s="848"/>
      <c r="RFE73" s="848"/>
      <c r="RFF73" s="848"/>
      <c r="RFG73" s="848"/>
      <c r="RFH73" s="848"/>
      <c r="RFI73" s="848"/>
      <c r="RFJ73" s="848"/>
      <c r="RFK73" s="848"/>
      <c r="RFL73" s="848"/>
      <c r="RFM73" s="848"/>
      <c r="RFN73" s="848"/>
      <c r="RFO73" s="848"/>
      <c r="RFP73" s="848"/>
      <c r="RFQ73" s="848"/>
      <c r="RFR73" s="848"/>
      <c r="RFS73" s="848"/>
      <c r="RFT73" s="848"/>
      <c r="RFU73" s="848"/>
      <c r="RFV73" s="848"/>
      <c r="RFW73" s="848"/>
      <c r="RFX73" s="848"/>
      <c r="RFY73" s="848"/>
      <c r="RFZ73" s="848"/>
      <c r="RGA73" s="848"/>
      <c r="RGB73" s="848"/>
      <c r="RGC73" s="848"/>
      <c r="RGD73" s="848"/>
      <c r="RGE73" s="848"/>
      <c r="RGF73" s="848"/>
      <c r="RGG73" s="848"/>
      <c r="RGH73" s="848"/>
      <c r="RGI73" s="848"/>
      <c r="RGJ73" s="848"/>
      <c r="RGK73" s="848"/>
      <c r="RGL73" s="848"/>
      <c r="RGM73" s="848"/>
      <c r="RGN73" s="848"/>
      <c r="RGO73" s="848"/>
      <c r="RGP73" s="848"/>
      <c r="RGQ73" s="848"/>
      <c r="RGR73" s="848"/>
      <c r="RGS73" s="848"/>
      <c r="RGT73" s="848"/>
      <c r="RGU73" s="848"/>
      <c r="RGV73" s="848"/>
      <c r="RGW73" s="848"/>
      <c r="RGX73" s="848"/>
      <c r="RGY73" s="848"/>
      <c r="RGZ73" s="848"/>
      <c r="RHA73" s="848"/>
      <c r="RHB73" s="848"/>
      <c r="RHC73" s="848"/>
      <c r="RHD73" s="848"/>
      <c r="RHE73" s="848"/>
      <c r="RHF73" s="848"/>
      <c r="RHG73" s="848"/>
      <c r="RHH73" s="848"/>
      <c r="RHI73" s="848"/>
      <c r="RHJ73" s="848"/>
      <c r="RHK73" s="848"/>
      <c r="RHL73" s="848"/>
      <c r="RHM73" s="848"/>
      <c r="RHN73" s="848"/>
      <c r="RHO73" s="848"/>
      <c r="RHP73" s="848"/>
      <c r="RHQ73" s="848"/>
      <c r="RHR73" s="848"/>
      <c r="RHS73" s="848"/>
      <c r="RHT73" s="848"/>
      <c r="RHU73" s="848"/>
      <c r="RHV73" s="848"/>
      <c r="RHW73" s="848"/>
      <c r="RHX73" s="848"/>
      <c r="RHY73" s="848"/>
      <c r="RHZ73" s="848"/>
      <c r="RIA73" s="848"/>
      <c r="RIB73" s="848"/>
      <c r="RIC73" s="848"/>
      <c r="RID73" s="848"/>
      <c r="RIE73" s="848"/>
      <c r="RIF73" s="848"/>
      <c r="RIG73" s="848"/>
      <c r="RIH73" s="848"/>
      <c r="RII73" s="848"/>
      <c r="RIJ73" s="848"/>
      <c r="RIK73" s="848"/>
      <c r="RIL73" s="848"/>
      <c r="RIM73" s="848"/>
      <c r="RIN73" s="848"/>
      <c r="RIO73" s="848"/>
      <c r="RIP73" s="848"/>
      <c r="RIQ73" s="848"/>
      <c r="RIR73" s="848"/>
      <c r="RIS73" s="848"/>
      <c r="RIT73" s="848"/>
      <c r="RIU73" s="848"/>
      <c r="RIV73" s="848"/>
      <c r="RIW73" s="848"/>
      <c r="RIX73" s="848"/>
      <c r="RIY73" s="848"/>
      <c r="RIZ73" s="848"/>
      <c r="RJA73" s="848"/>
      <c r="RJB73" s="848"/>
      <c r="RJC73" s="848"/>
      <c r="RJD73" s="848"/>
      <c r="RJE73" s="848"/>
      <c r="RJF73" s="848"/>
      <c r="RJG73" s="848"/>
      <c r="RJH73" s="848"/>
      <c r="RJI73" s="848"/>
      <c r="RJJ73" s="848"/>
      <c r="RJK73" s="848"/>
      <c r="RJL73" s="848"/>
      <c r="RJM73" s="848"/>
      <c r="RJN73" s="848"/>
      <c r="RJO73" s="848"/>
      <c r="RJP73" s="848"/>
      <c r="RJQ73" s="848"/>
      <c r="RJR73" s="848"/>
      <c r="RJS73" s="848"/>
      <c r="RJT73" s="848"/>
      <c r="RJU73" s="848"/>
      <c r="RJV73" s="848"/>
      <c r="RJW73" s="848"/>
      <c r="RJX73" s="848"/>
      <c r="RJY73" s="848"/>
      <c r="RJZ73" s="848"/>
      <c r="RKA73" s="848"/>
      <c r="RKB73" s="848"/>
      <c r="RKC73" s="848"/>
      <c r="RKD73" s="848"/>
      <c r="RKE73" s="848"/>
      <c r="RKF73" s="848"/>
      <c r="RKG73" s="848"/>
      <c r="RKH73" s="848"/>
      <c r="RKI73" s="848"/>
      <c r="RKJ73" s="848"/>
      <c r="RKK73" s="848"/>
      <c r="RKL73" s="848"/>
      <c r="RKM73" s="848"/>
      <c r="RKN73" s="848"/>
      <c r="RKO73" s="848"/>
      <c r="RKP73" s="848"/>
      <c r="RKQ73" s="848"/>
      <c r="RKR73" s="848"/>
      <c r="RKS73" s="848"/>
      <c r="RKT73" s="848"/>
      <c r="RKU73" s="848"/>
      <c r="RKV73" s="848"/>
      <c r="RKW73" s="848"/>
      <c r="RKX73" s="848"/>
      <c r="RKY73" s="848"/>
      <c r="RKZ73" s="848"/>
      <c r="RLA73" s="848"/>
      <c r="RLB73" s="848"/>
      <c r="RLC73" s="848"/>
      <c r="RLD73" s="848"/>
      <c r="RLE73" s="848"/>
      <c r="RLF73" s="848"/>
      <c r="RLG73" s="848"/>
      <c r="RLH73" s="848"/>
      <c r="RLI73" s="848"/>
      <c r="RLJ73" s="848"/>
      <c r="RLK73" s="848"/>
      <c r="RLL73" s="848"/>
      <c r="RLM73" s="848"/>
      <c r="RLN73" s="848"/>
      <c r="RLO73" s="848"/>
      <c r="RLP73" s="848"/>
      <c r="RLQ73" s="848"/>
      <c r="RLR73" s="848"/>
      <c r="RLS73" s="848"/>
      <c r="RLT73" s="848"/>
      <c r="RLU73" s="848"/>
      <c r="RLV73" s="848"/>
      <c r="RLW73" s="848"/>
      <c r="RLX73" s="848"/>
      <c r="RLY73" s="848"/>
      <c r="RLZ73" s="848"/>
      <c r="RMA73" s="848"/>
      <c r="RMB73" s="848"/>
      <c r="RMC73" s="848"/>
      <c r="RMD73" s="848"/>
      <c r="RME73" s="848"/>
      <c r="RMF73" s="848"/>
      <c r="RMG73" s="848"/>
      <c r="RMH73" s="848"/>
      <c r="RMI73" s="848"/>
      <c r="RMJ73" s="848"/>
      <c r="RMK73" s="848"/>
      <c r="RML73" s="848"/>
      <c r="RMM73" s="848"/>
      <c r="RMN73" s="848"/>
      <c r="RMO73" s="848"/>
      <c r="RMP73" s="848"/>
      <c r="RMQ73" s="848"/>
      <c r="RMR73" s="848"/>
      <c r="RMS73" s="848"/>
      <c r="RMT73" s="848"/>
      <c r="RMU73" s="848"/>
      <c r="RMV73" s="848"/>
      <c r="RMW73" s="848"/>
      <c r="RMX73" s="848"/>
      <c r="RMY73" s="848"/>
      <c r="RMZ73" s="848"/>
      <c r="RNA73" s="848"/>
      <c r="RNB73" s="848"/>
      <c r="RNC73" s="848"/>
      <c r="RND73" s="848"/>
      <c r="RNE73" s="848"/>
      <c r="RNF73" s="848"/>
      <c r="RNG73" s="848"/>
      <c r="RNH73" s="848"/>
      <c r="RNI73" s="848"/>
      <c r="RNJ73" s="848"/>
      <c r="RNK73" s="848"/>
      <c r="RNL73" s="848"/>
      <c r="RNM73" s="848"/>
      <c r="RNN73" s="848"/>
      <c r="RNO73" s="848"/>
      <c r="RNP73" s="848"/>
      <c r="RNQ73" s="848"/>
      <c r="RNR73" s="848"/>
      <c r="RNS73" s="848"/>
      <c r="RNT73" s="848"/>
      <c r="RNU73" s="848"/>
      <c r="RNV73" s="848"/>
      <c r="RNW73" s="848"/>
      <c r="RNX73" s="848"/>
      <c r="RNY73" s="848"/>
      <c r="RNZ73" s="848"/>
      <c r="ROA73" s="848"/>
      <c r="ROB73" s="848"/>
      <c r="ROC73" s="848"/>
      <c r="ROD73" s="848"/>
      <c r="ROE73" s="848"/>
      <c r="ROF73" s="848"/>
      <c r="ROG73" s="848"/>
      <c r="ROH73" s="848"/>
      <c r="ROI73" s="848"/>
      <c r="ROJ73" s="848"/>
      <c r="ROK73" s="848"/>
      <c r="ROL73" s="848"/>
      <c r="ROM73" s="848"/>
      <c r="RON73" s="848"/>
      <c r="ROO73" s="848"/>
      <c r="ROP73" s="848"/>
      <c r="ROQ73" s="848"/>
      <c r="ROR73" s="848"/>
      <c r="ROS73" s="848"/>
      <c r="ROT73" s="848"/>
      <c r="ROU73" s="848"/>
      <c r="ROV73" s="848"/>
      <c r="ROW73" s="848"/>
      <c r="ROX73" s="848"/>
      <c r="ROY73" s="848"/>
      <c r="ROZ73" s="848"/>
      <c r="RPA73" s="848"/>
      <c r="RPB73" s="848"/>
      <c r="RPC73" s="848"/>
      <c r="RPD73" s="848"/>
      <c r="RPE73" s="848"/>
      <c r="RPF73" s="848"/>
      <c r="RPG73" s="848"/>
      <c r="RPH73" s="848"/>
      <c r="RPI73" s="848"/>
      <c r="RPJ73" s="848"/>
      <c r="RPK73" s="848"/>
      <c r="RPL73" s="848"/>
      <c r="RPM73" s="848"/>
      <c r="RPN73" s="848"/>
      <c r="RPO73" s="848"/>
      <c r="RPP73" s="848"/>
      <c r="RPQ73" s="848"/>
      <c r="RPR73" s="848"/>
      <c r="RPS73" s="848"/>
      <c r="RPT73" s="848"/>
      <c r="RPU73" s="848"/>
      <c r="RPV73" s="848"/>
      <c r="RPW73" s="848"/>
      <c r="RPX73" s="848"/>
      <c r="RPY73" s="848"/>
      <c r="RPZ73" s="848"/>
      <c r="RQA73" s="848"/>
      <c r="RQB73" s="848"/>
      <c r="RQC73" s="848"/>
      <c r="RQD73" s="848"/>
      <c r="RQE73" s="848"/>
      <c r="RQF73" s="848"/>
      <c r="RQG73" s="848"/>
      <c r="RQH73" s="848"/>
      <c r="RQI73" s="848"/>
      <c r="RQJ73" s="848"/>
      <c r="RQK73" s="848"/>
      <c r="RQL73" s="848"/>
      <c r="RQM73" s="848"/>
      <c r="RQN73" s="848"/>
      <c r="RQO73" s="848"/>
      <c r="RQP73" s="848"/>
      <c r="RQQ73" s="848"/>
      <c r="RQR73" s="848"/>
      <c r="RQS73" s="848"/>
      <c r="RQT73" s="848"/>
      <c r="RQU73" s="848"/>
      <c r="RQV73" s="848"/>
      <c r="RQW73" s="848"/>
      <c r="RQX73" s="848"/>
      <c r="RQY73" s="848"/>
      <c r="RQZ73" s="848"/>
      <c r="RRA73" s="848"/>
      <c r="RRB73" s="848"/>
      <c r="RRC73" s="848"/>
      <c r="RRD73" s="848"/>
      <c r="RRE73" s="848"/>
      <c r="RRF73" s="848"/>
      <c r="RRG73" s="848"/>
      <c r="RRH73" s="848"/>
      <c r="RRI73" s="848"/>
      <c r="RRJ73" s="848"/>
      <c r="RRK73" s="848"/>
      <c r="RRL73" s="848"/>
      <c r="RRM73" s="848"/>
      <c r="RRN73" s="848"/>
      <c r="RRO73" s="848"/>
      <c r="RRP73" s="848"/>
      <c r="RRQ73" s="848"/>
      <c r="RRR73" s="848"/>
      <c r="RRS73" s="848"/>
      <c r="RRT73" s="848"/>
      <c r="RRU73" s="848"/>
      <c r="RRV73" s="848"/>
      <c r="RRW73" s="848"/>
      <c r="RRX73" s="848"/>
      <c r="RRY73" s="848"/>
      <c r="RRZ73" s="848"/>
      <c r="RSA73" s="848"/>
      <c r="RSB73" s="848"/>
      <c r="RSC73" s="848"/>
      <c r="RSD73" s="848"/>
      <c r="RSE73" s="848"/>
      <c r="RSF73" s="848"/>
      <c r="RSG73" s="848"/>
      <c r="RSH73" s="848"/>
      <c r="RSI73" s="848"/>
      <c r="RSJ73" s="848"/>
      <c r="RSK73" s="848"/>
      <c r="RSL73" s="848"/>
      <c r="RSM73" s="848"/>
      <c r="RSN73" s="848"/>
      <c r="RSO73" s="848"/>
      <c r="RSP73" s="848"/>
      <c r="RSQ73" s="848"/>
      <c r="RSR73" s="848"/>
      <c r="RSS73" s="848"/>
      <c r="RST73" s="848"/>
      <c r="RSU73" s="848"/>
      <c r="RSV73" s="848"/>
      <c r="RSW73" s="848"/>
      <c r="RSX73" s="848"/>
      <c r="RSY73" s="848"/>
      <c r="RSZ73" s="848"/>
      <c r="RTA73" s="848"/>
      <c r="RTB73" s="848"/>
      <c r="RTC73" s="848"/>
      <c r="RTD73" s="848"/>
      <c r="RTE73" s="848"/>
      <c r="RTF73" s="848"/>
      <c r="RTG73" s="848"/>
      <c r="RTH73" s="848"/>
      <c r="RTI73" s="848"/>
      <c r="RTJ73" s="848"/>
      <c r="RTK73" s="848"/>
      <c r="RTL73" s="848"/>
      <c r="RTM73" s="848"/>
      <c r="RTN73" s="848"/>
      <c r="RTO73" s="848"/>
      <c r="RTP73" s="848"/>
      <c r="RTQ73" s="848"/>
      <c r="RTR73" s="848"/>
      <c r="RTS73" s="848"/>
      <c r="RTT73" s="848"/>
      <c r="RTU73" s="848"/>
      <c r="RTV73" s="848"/>
      <c r="RTW73" s="848"/>
      <c r="RTX73" s="848"/>
      <c r="RTY73" s="848"/>
      <c r="RTZ73" s="848"/>
      <c r="RUA73" s="848"/>
      <c r="RUB73" s="848"/>
      <c r="RUC73" s="848"/>
      <c r="RUD73" s="848"/>
      <c r="RUE73" s="848"/>
      <c r="RUF73" s="848"/>
      <c r="RUG73" s="848"/>
      <c r="RUH73" s="848"/>
      <c r="RUI73" s="848"/>
      <c r="RUJ73" s="848"/>
      <c r="RUK73" s="848"/>
      <c r="RUL73" s="848"/>
      <c r="RUM73" s="848"/>
      <c r="RUN73" s="848"/>
      <c r="RUO73" s="848"/>
      <c r="RUP73" s="848"/>
      <c r="RUQ73" s="848"/>
      <c r="RUR73" s="848"/>
      <c r="RUS73" s="848"/>
      <c r="RUT73" s="848"/>
      <c r="RUU73" s="848"/>
      <c r="RUV73" s="848"/>
      <c r="RUW73" s="848"/>
      <c r="RUX73" s="848"/>
      <c r="RUY73" s="848"/>
      <c r="RUZ73" s="848"/>
      <c r="RVA73" s="848"/>
      <c r="RVB73" s="848"/>
      <c r="RVC73" s="848"/>
      <c r="RVD73" s="848"/>
      <c r="RVE73" s="848"/>
      <c r="RVF73" s="848"/>
      <c r="RVG73" s="848"/>
      <c r="RVH73" s="848"/>
      <c r="RVI73" s="848"/>
      <c r="RVJ73" s="848"/>
      <c r="RVK73" s="848"/>
      <c r="RVL73" s="848"/>
      <c r="RVM73" s="848"/>
      <c r="RVN73" s="848"/>
      <c r="RVO73" s="848"/>
      <c r="RVP73" s="848"/>
      <c r="RVQ73" s="848"/>
      <c r="RVR73" s="848"/>
      <c r="RVS73" s="848"/>
      <c r="RVT73" s="848"/>
      <c r="RVU73" s="848"/>
      <c r="RVV73" s="848"/>
      <c r="RVW73" s="848"/>
      <c r="RVX73" s="848"/>
      <c r="RVY73" s="848"/>
      <c r="RVZ73" s="848"/>
      <c r="RWA73" s="848"/>
      <c r="RWB73" s="848"/>
      <c r="RWC73" s="848"/>
      <c r="RWD73" s="848"/>
      <c r="RWE73" s="848"/>
      <c r="RWF73" s="848"/>
      <c r="RWG73" s="848"/>
      <c r="RWH73" s="848"/>
      <c r="RWI73" s="848"/>
      <c r="RWJ73" s="848"/>
      <c r="RWK73" s="848"/>
      <c r="RWL73" s="848"/>
      <c r="RWM73" s="848"/>
      <c r="RWN73" s="848"/>
      <c r="RWO73" s="848"/>
      <c r="RWP73" s="848"/>
      <c r="RWQ73" s="848"/>
      <c r="RWR73" s="848"/>
      <c r="RWS73" s="848"/>
      <c r="RWT73" s="848"/>
      <c r="RWU73" s="848"/>
      <c r="RWV73" s="848"/>
      <c r="RWW73" s="848"/>
      <c r="RWX73" s="848"/>
      <c r="RWY73" s="848"/>
      <c r="RWZ73" s="848"/>
      <c r="RXA73" s="848"/>
      <c r="RXB73" s="848"/>
      <c r="RXC73" s="848"/>
      <c r="RXD73" s="848"/>
      <c r="RXE73" s="848"/>
      <c r="RXF73" s="848"/>
      <c r="RXG73" s="848"/>
      <c r="RXH73" s="848"/>
      <c r="RXI73" s="848"/>
      <c r="RXJ73" s="848"/>
      <c r="RXK73" s="848"/>
      <c r="RXL73" s="848"/>
      <c r="RXM73" s="848"/>
      <c r="RXN73" s="848"/>
      <c r="RXO73" s="848"/>
      <c r="RXP73" s="848"/>
      <c r="RXQ73" s="848"/>
      <c r="RXR73" s="848"/>
      <c r="RXS73" s="848"/>
      <c r="RXT73" s="848"/>
      <c r="RXU73" s="848"/>
      <c r="RXV73" s="848"/>
      <c r="RXW73" s="848"/>
      <c r="RXX73" s="848"/>
      <c r="RXY73" s="848"/>
      <c r="RXZ73" s="848"/>
      <c r="RYA73" s="848"/>
      <c r="RYB73" s="848"/>
      <c r="RYC73" s="848"/>
      <c r="RYD73" s="848"/>
      <c r="RYE73" s="848"/>
      <c r="RYF73" s="848"/>
      <c r="RYG73" s="848"/>
      <c r="RYH73" s="848"/>
      <c r="RYI73" s="848"/>
      <c r="RYJ73" s="848"/>
      <c r="RYK73" s="848"/>
      <c r="RYL73" s="848"/>
      <c r="RYM73" s="848"/>
      <c r="RYN73" s="848"/>
      <c r="RYO73" s="848"/>
      <c r="RYP73" s="848"/>
      <c r="RYQ73" s="848"/>
      <c r="RYR73" s="848"/>
      <c r="RYS73" s="848"/>
      <c r="RYT73" s="848"/>
      <c r="RYU73" s="848"/>
      <c r="RYV73" s="848"/>
      <c r="RYW73" s="848"/>
      <c r="RYX73" s="848"/>
      <c r="RYY73" s="848"/>
      <c r="RYZ73" s="848"/>
      <c r="RZA73" s="848"/>
      <c r="RZB73" s="848"/>
      <c r="RZC73" s="848"/>
      <c r="RZD73" s="848"/>
      <c r="RZE73" s="848"/>
      <c r="RZF73" s="848"/>
      <c r="RZG73" s="848"/>
      <c r="RZH73" s="848"/>
      <c r="RZI73" s="848"/>
      <c r="RZJ73" s="848"/>
      <c r="RZK73" s="848"/>
      <c r="RZL73" s="848"/>
      <c r="RZM73" s="848"/>
      <c r="RZN73" s="848"/>
      <c r="RZO73" s="848"/>
      <c r="RZP73" s="848"/>
      <c r="RZQ73" s="848"/>
      <c r="RZR73" s="848"/>
      <c r="RZS73" s="848"/>
      <c r="RZT73" s="848"/>
      <c r="RZU73" s="848"/>
      <c r="RZV73" s="848"/>
      <c r="RZW73" s="848"/>
      <c r="RZX73" s="848"/>
      <c r="RZY73" s="848"/>
      <c r="RZZ73" s="848"/>
      <c r="SAA73" s="848"/>
      <c r="SAB73" s="848"/>
      <c r="SAC73" s="848"/>
      <c r="SAD73" s="848"/>
      <c r="SAE73" s="848"/>
      <c r="SAF73" s="848"/>
      <c r="SAG73" s="848"/>
      <c r="SAH73" s="848"/>
      <c r="SAI73" s="848"/>
      <c r="SAJ73" s="848"/>
      <c r="SAK73" s="848"/>
      <c r="SAL73" s="848"/>
      <c r="SAM73" s="848"/>
      <c r="SAN73" s="848"/>
      <c r="SAO73" s="848"/>
      <c r="SAP73" s="848"/>
      <c r="SAQ73" s="848"/>
      <c r="SAR73" s="848"/>
      <c r="SAS73" s="848"/>
      <c r="SAT73" s="848"/>
      <c r="SAU73" s="848"/>
      <c r="SAV73" s="848"/>
      <c r="SAW73" s="848"/>
      <c r="SAX73" s="848"/>
      <c r="SAY73" s="848"/>
      <c r="SAZ73" s="848"/>
      <c r="SBA73" s="848"/>
      <c r="SBB73" s="848"/>
      <c r="SBC73" s="848"/>
      <c r="SBD73" s="848"/>
      <c r="SBE73" s="848"/>
      <c r="SBF73" s="848"/>
      <c r="SBG73" s="848"/>
      <c r="SBH73" s="848"/>
      <c r="SBI73" s="848"/>
      <c r="SBJ73" s="848"/>
      <c r="SBK73" s="848"/>
      <c r="SBL73" s="848"/>
      <c r="SBM73" s="848"/>
      <c r="SBN73" s="848"/>
      <c r="SBO73" s="848"/>
      <c r="SBP73" s="848"/>
      <c r="SBQ73" s="848"/>
      <c r="SBR73" s="848"/>
      <c r="SBS73" s="848"/>
      <c r="SBT73" s="848"/>
      <c r="SBU73" s="848"/>
      <c r="SBV73" s="848"/>
      <c r="SBW73" s="848"/>
      <c r="SBX73" s="848"/>
      <c r="SBY73" s="848"/>
      <c r="SBZ73" s="848"/>
      <c r="SCA73" s="848"/>
      <c r="SCB73" s="848"/>
      <c r="SCC73" s="848"/>
      <c r="SCD73" s="848"/>
      <c r="SCE73" s="848"/>
      <c r="SCF73" s="848"/>
      <c r="SCG73" s="848"/>
      <c r="SCH73" s="848"/>
      <c r="SCI73" s="848"/>
      <c r="SCJ73" s="848"/>
      <c r="SCK73" s="848"/>
      <c r="SCL73" s="848"/>
      <c r="SCM73" s="848"/>
      <c r="SCN73" s="848"/>
      <c r="SCO73" s="848"/>
      <c r="SCP73" s="848"/>
      <c r="SCQ73" s="848"/>
      <c r="SCR73" s="848"/>
      <c r="SCS73" s="848"/>
      <c r="SCT73" s="848"/>
      <c r="SCU73" s="848"/>
      <c r="SCV73" s="848"/>
      <c r="SCW73" s="848"/>
      <c r="SCX73" s="848"/>
      <c r="SCY73" s="848"/>
      <c r="SCZ73" s="848"/>
      <c r="SDA73" s="848"/>
      <c r="SDB73" s="848"/>
      <c r="SDC73" s="848"/>
      <c r="SDD73" s="848"/>
      <c r="SDE73" s="848"/>
      <c r="SDF73" s="848"/>
      <c r="SDG73" s="848"/>
      <c r="SDH73" s="848"/>
      <c r="SDI73" s="848"/>
      <c r="SDJ73" s="848"/>
      <c r="SDK73" s="848"/>
      <c r="SDL73" s="848"/>
      <c r="SDM73" s="848"/>
      <c r="SDN73" s="848"/>
      <c r="SDO73" s="848"/>
      <c r="SDP73" s="848"/>
      <c r="SDQ73" s="848"/>
      <c r="SDR73" s="848"/>
      <c r="SDS73" s="848"/>
      <c r="SDT73" s="848"/>
      <c r="SDU73" s="848"/>
      <c r="SDV73" s="848"/>
      <c r="SDW73" s="848"/>
      <c r="SDX73" s="848"/>
      <c r="SDY73" s="848"/>
      <c r="SDZ73" s="848"/>
      <c r="SEA73" s="848"/>
      <c r="SEB73" s="848"/>
      <c r="SEC73" s="848"/>
      <c r="SED73" s="848"/>
      <c r="SEE73" s="848"/>
      <c r="SEF73" s="848"/>
      <c r="SEG73" s="848"/>
      <c r="SEH73" s="848"/>
      <c r="SEI73" s="848"/>
      <c r="SEJ73" s="848"/>
      <c r="SEK73" s="848"/>
      <c r="SEL73" s="848"/>
      <c r="SEM73" s="848"/>
      <c r="SEN73" s="848"/>
      <c r="SEO73" s="848"/>
      <c r="SEP73" s="848"/>
      <c r="SEQ73" s="848"/>
      <c r="SER73" s="848"/>
      <c r="SES73" s="848"/>
      <c r="SET73" s="848"/>
      <c r="SEU73" s="848"/>
      <c r="SEV73" s="848"/>
      <c r="SEW73" s="848"/>
      <c r="SEX73" s="848"/>
      <c r="SEY73" s="848"/>
      <c r="SEZ73" s="848"/>
      <c r="SFA73" s="848"/>
      <c r="SFB73" s="848"/>
      <c r="SFC73" s="848"/>
      <c r="SFD73" s="848"/>
      <c r="SFE73" s="848"/>
      <c r="SFF73" s="848"/>
      <c r="SFG73" s="848"/>
      <c r="SFH73" s="848"/>
      <c r="SFI73" s="848"/>
      <c r="SFJ73" s="848"/>
      <c r="SFK73" s="848"/>
      <c r="SFL73" s="848"/>
      <c r="SFM73" s="848"/>
      <c r="SFN73" s="848"/>
      <c r="SFO73" s="848"/>
      <c r="SFP73" s="848"/>
      <c r="SFQ73" s="848"/>
      <c r="SFR73" s="848"/>
      <c r="SFS73" s="848"/>
      <c r="SFT73" s="848"/>
      <c r="SFU73" s="848"/>
      <c r="SFV73" s="848"/>
      <c r="SFW73" s="848"/>
      <c r="SFX73" s="848"/>
      <c r="SFY73" s="848"/>
      <c r="SFZ73" s="848"/>
      <c r="SGA73" s="848"/>
      <c r="SGB73" s="848"/>
      <c r="SGC73" s="848"/>
      <c r="SGD73" s="848"/>
      <c r="SGE73" s="848"/>
      <c r="SGF73" s="848"/>
      <c r="SGG73" s="848"/>
      <c r="SGH73" s="848"/>
      <c r="SGI73" s="848"/>
      <c r="SGJ73" s="848"/>
      <c r="SGK73" s="848"/>
      <c r="SGL73" s="848"/>
      <c r="SGM73" s="848"/>
      <c r="SGN73" s="848"/>
      <c r="SGO73" s="848"/>
      <c r="SGP73" s="848"/>
      <c r="SGQ73" s="848"/>
      <c r="SGR73" s="848"/>
      <c r="SGS73" s="848"/>
      <c r="SGT73" s="848"/>
      <c r="SGU73" s="848"/>
      <c r="SGV73" s="848"/>
      <c r="SGW73" s="848"/>
      <c r="SGX73" s="848"/>
      <c r="SGY73" s="848"/>
      <c r="SGZ73" s="848"/>
      <c r="SHA73" s="848"/>
      <c r="SHB73" s="848"/>
      <c r="SHC73" s="848"/>
      <c r="SHD73" s="848"/>
      <c r="SHE73" s="848"/>
      <c r="SHF73" s="848"/>
      <c r="SHG73" s="848"/>
      <c r="SHH73" s="848"/>
      <c r="SHI73" s="848"/>
      <c r="SHJ73" s="848"/>
      <c r="SHK73" s="848"/>
      <c r="SHL73" s="848"/>
      <c r="SHM73" s="848"/>
      <c r="SHN73" s="848"/>
      <c r="SHO73" s="848"/>
      <c r="SHP73" s="848"/>
      <c r="SHQ73" s="848"/>
      <c r="SHR73" s="848"/>
      <c r="SHS73" s="848"/>
      <c r="SHT73" s="848"/>
      <c r="SHU73" s="848"/>
      <c r="SHV73" s="848"/>
      <c r="SHW73" s="848"/>
      <c r="SHX73" s="848"/>
      <c r="SHY73" s="848"/>
      <c r="SHZ73" s="848"/>
      <c r="SIA73" s="848"/>
      <c r="SIB73" s="848"/>
      <c r="SIC73" s="848"/>
      <c r="SID73" s="848"/>
      <c r="SIE73" s="848"/>
      <c r="SIF73" s="848"/>
      <c r="SIG73" s="848"/>
      <c r="SIH73" s="848"/>
      <c r="SII73" s="848"/>
      <c r="SIJ73" s="848"/>
      <c r="SIK73" s="848"/>
      <c r="SIL73" s="848"/>
      <c r="SIM73" s="848"/>
      <c r="SIN73" s="848"/>
      <c r="SIO73" s="848"/>
      <c r="SIP73" s="848"/>
      <c r="SIQ73" s="848"/>
      <c r="SIR73" s="848"/>
      <c r="SIS73" s="848"/>
      <c r="SIT73" s="848"/>
      <c r="SIU73" s="848"/>
      <c r="SIV73" s="848"/>
      <c r="SIW73" s="848"/>
      <c r="SIX73" s="848"/>
      <c r="SIY73" s="848"/>
      <c r="SIZ73" s="848"/>
      <c r="SJA73" s="848"/>
      <c r="SJB73" s="848"/>
      <c r="SJC73" s="848"/>
      <c r="SJD73" s="848"/>
      <c r="SJE73" s="848"/>
      <c r="SJF73" s="848"/>
      <c r="SJG73" s="848"/>
      <c r="SJH73" s="848"/>
      <c r="SJI73" s="848"/>
      <c r="SJJ73" s="848"/>
      <c r="SJK73" s="848"/>
      <c r="SJL73" s="848"/>
      <c r="SJM73" s="848"/>
      <c r="SJN73" s="848"/>
      <c r="SJO73" s="848"/>
      <c r="SJP73" s="848"/>
      <c r="SJQ73" s="848"/>
      <c r="SJR73" s="848"/>
      <c r="SJS73" s="848"/>
      <c r="SJT73" s="848"/>
      <c r="SJU73" s="848"/>
      <c r="SJV73" s="848"/>
      <c r="SJW73" s="848"/>
      <c r="SJX73" s="848"/>
      <c r="SJY73" s="848"/>
      <c r="SJZ73" s="848"/>
      <c r="SKA73" s="848"/>
      <c r="SKB73" s="848"/>
      <c r="SKC73" s="848"/>
      <c r="SKD73" s="848"/>
      <c r="SKE73" s="848"/>
      <c r="SKF73" s="848"/>
      <c r="SKG73" s="848"/>
      <c r="SKH73" s="848"/>
      <c r="SKI73" s="848"/>
      <c r="SKJ73" s="848"/>
      <c r="SKK73" s="848"/>
      <c r="SKL73" s="848"/>
      <c r="SKM73" s="848"/>
      <c r="SKN73" s="848"/>
      <c r="SKO73" s="848"/>
      <c r="SKP73" s="848"/>
      <c r="SKQ73" s="848"/>
      <c r="SKR73" s="848"/>
      <c r="SKS73" s="848"/>
      <c r="SKT73" s="848"/>
      <c r="SKU73" s="848"/>
      <c r="SKV73" s="848"/>
      <c r="SKW73" s="848"/>
      <c r="SKX73" s="848"/>
      <c r="SKY73" s="848"/>
      <c r="SKZ73" s="848"/>
      <c r="SLA73" s="848"/>
      <c r="SLB73" s="848"/>
      <c r="SLC73" s="848"/>
      <c r="SLD73" s="848"/>
      <c r="SLE73" s="848"/>
      <c r="SLF73" s="848"/>
      <c r="SLG73" s="848"/>
      <c r="SLH73" s="848"/>
      <c r="SLI73" s="848"/>
      <c r="SLJ73" s="848"/>
      <c r="SLK73" s="848"/>
      <c r="SLL73" s="848"/>
      <c r="SLM73" s="848"/>
      <c r="SLN73" s="848"/>
      <c r="SLO73" s="848"/>
      <c r="SLP73" s="848"/>
      <c r="SLQ73" s="848"/>
      <c r="SLR73" s="848"/>
      <c r="SLS73" s="848"/>
      <c r="SLT73" s="848"/>
      <c r="SLU73" s="848"/>
      <c r="SLV73" s="848"/>
      <c r="SLW73" s="848"/>
      <c r="SLX73" s="848"/>
      <c r="SLY73" s="848"/>
      <c r="SLZ73" s="848"/>
      <c r="SMA73" s="848"/>
      <c r="SMB73" s="848"/>
      <c r="SMC73" s="848"/>
      <c r="SMD73" s="848"/>
      <c r="SME73" s="848"/>
      <c r="SMF73" s="848"/>
      <c r="SMG73" s="848"/>
      <c r="SMH73" s="848"/>
      <c r="SMI73" s="848"/>
      <c r="SMJ73" s="848"/>
      <c r="SMK73" s="848"/>
      <c r="SML73" s="848"/>
      <c r="SMM73" s="848"/>
      <c r="SMN73" s="848"/>
      <c r="SMO73" s="848"/>
      <c r="SMP73" s="848"/>
      <c r="SMQ73" s="848"/>
      <c r="SMR73" s="848"/>
      <c r="SMS73" s="848"/>
      <c r="SMT73" s="848"/>
      <c r="SMU73" s="848"/>
      <c r="SMV73" s="848"/>
      <c r="SMW73" s="848"/>
      <c r="SMX73" s="848"/>
      <c r="SMY73" s="848"/>
      <c r="SMZ73" s="848"/>
      <c r="SNA73" s="848"/>
      <c r="SNB73" s="848"/>
      <c r="SNC73" s="848"/>
      <c r="SND73" s="848"/>
      <c r="SNE73" s="848"/>
      <c r="SNF73" s="848"/>
      <c r="SNG73" s="848"/>
      <c r="SNH73" s="848"/>
      <c r="SNI73" s="848"/>
      <c r="SNJ73" s="848"/>
      <c r="SNK73" s="848"/>
      <c r="SNL73" s="848"/>
      <c r="SNM73" s="848"/>
      <c r="SNN73" s="848"/>
      <c r="SNO73" s="848"/>
      <c r="SNP73" s="848"/>
      <c r="SNQ73" s="848"/>
      <c r="SNR73" s="848"/>
      <c r="SNS73" s="848"/>
      <c r="SNT73" s="848"/>
      <c r="SNU73" s="848"/>
      <c r="SNV73" s="848"/>
      <c r="SNW73" s="848"/>
      <c r="SNX73" s="848"/>
      <c r="SNY73" s="848"/>
      <c r="SNZ73" s="848"/>
      <c r="SOA73" s="848"/>
      <c r="SOB73" s="848"/>
      <c r="SOC73" s="848"/>
      <c r="SOD73" s="848"/>
      <c r="SOE73" s="848"/>
      <c r="SOF73" s="848"/>
      <c r="SOG73" s="848"/>
      <c r="SOH73" s="848"/>
      <c r="SOI73" s="848"/>
      <c r="SOJ73" s="848"/>
      <c r="SOK73" s="848"/>
      <c r="SOL73" s="848"/>
      <c r="SOM73" s="848"/>
      <c r="SON73" s="848"/>
      <c r="SOO73" s="848"/>
      <c r="SOP73" s="848"/>
      <c r="SOQ73" s="848"/>
      <c r="SOR73" s="848"/>
      <c r="SOS73" s="848"/>
      <c r="SOT73" s="848"/>
      <c r="SOU73" s="848"/>
      <c r="SOV73" s="848"/>
      <c r="SOW73" s="848"/>
      <c r="SOX73" s="848"/>
      <c r="SOY73" s="848"/>
      <c r="SOZ73" s="848"/>
      <c r="SPA73" s="848"/>
      <c r="SPB73" s="848"/>
      <c r="SPC73" s="848"/>
      <c r="SPD73" s="848"/>
      <c r="SPE73" s="848"/>
      <c r="SPF73" s="848"/>
      <c r="SPG73" s="848"/>
      <c r="SPH73" s="848"/>
      <c r="SPI73" s="848"/>
      <c r="SPJ73" s="848"/>
      <c r="SPK73" s="848"/>
      <c r="SPL73" s="848"/>
      <c r="SPM73" s="848"/>
      <c r="SPN73" s="848"/>
      <c r="SPO73" s="848"/>
      <c r="SPP73" s="848"/>
      <c r="SPQ73" s="848"/>
      <c r="SPR73" s="848"/>
      <c r="SPS73" s="848"/>
      <c r="SPT73" s="848"/>
      <c r="SPU73" s="848"/>
      <c r="SPV73" s="848"/>
      <c r="SPW73" s="848"/>
      <c r="SPX73" s="848"/>
      <c r="SPY73" s="848"/>
      <c r="SPZ73" s="848"/>
      <c r="SQA73" s="848"/>
      <c r="SQB73" s="848"/>
      <c r="SQC73" s="848"/>
      <c r="SQD73" s="848"/>
      <c r="SQE73" s="848"/>
      <c r="SQF73" s="848"/>
      <c r="SQG73" s="848"/>
      <c r="SQH73" s="848"/>
      <c r="SQI73" s="848"/>
      <c r="SQJ73" s="848"/>
      <c r="SQK73" s="848"/>
      <c r="SQL73" s="848"/>
      <c r="SQM73" s="848"/>
      <c r="SQN73" s="848"/>
      <c r="SQO73" s="848"/>
      <c r="SQP73" s="848"/>
      <c r="SQQ73" s="848"/>
      <c r="SQR73" s="848"/>
      <c r="SQS73" s="848"/>
      <c r="SQT73" s="848"/>
      <c r="SQU73" s="848"/>
      <c r="SQV73" s="848"/>
      <c r="SQW73" s="848"/>
      <c r="SQX73" s="848"/>
      <c r="SQY73" s="848"/>
      <c r="SQZ73" s="848"/>
      <c r="SRA73" s="848"/>
      <c r="SRB73" s="848"/>
      <c r="SRC73" s="848"/>
      <c r="SRD73" s="848"/>
      <c r="SRE73" s="848"/>
      <c r="SRF73" s="848"/>
      <c r="SRG73" s="848"/>
      <c r="SRH73" s="848"/>
      <c r="SRI73" s="848"/>
      <c r="SRJ73" s="848"/>
      <c r="SRK73" s="848"/>
      <c r="SRL73" s="848"/>
      <c r="SRM73" s="848"/>
      <c r="SRN73" s="848"/>
      <c r="SRO73" s="848"/>
      <c r="SRP73" s="848"/>
      <c r="SRQ73" s="848"/>
      <c r="SRR73" s="848"/>
      <c r="SRS73" s="848"/>
      <c r="SRT73" s="848"/>
      <c r="SRU73" s="848"/>
      <c r="SRV73" s="848"/>
      <c r="SRW73" s="848"/>
      <c r="SRX73" s="848"/>
      <c r="SRY73" s="848"/>
      <c r="SRZ73" s="848"/>
      <c r="SSA73" s="848"/>
      <c r="SSB73" s="848"/>
      <c r="SSC73" s="848"/>
      <c r="SSD73" s="848"/>
      <c r="SSE73" s="848"/>
      <c r="SSF73" s="848"/>
      <c r="SSG73" s="848"/>
      <c r="SSH73" s="848"/>
      <c r="SSI73" s="848"/>
      <c r="SSJ73" s="848"/>
      <c r="SSK73" s="848"/>
      <c r="SSL73" s="848"/>
      <c r="SSM73" s="848"/>
      <c r="SSN73" s="848"/>
      <c r="SSO73" s="848"/>
      <c r="SSP73" s="848"/>
      <c r="SSQ73" s="848"/>
      <c r="SSR73" s="848"/>
      <c r="SSS73" s="848"/>
      <c r="SST73" s="848"/>
      <c r="SSU73" s="848"/>
      <c r="SSV73" s="848"/>
      <c r="SSW73" s="848"/>
      <c r="SSX73" s="848"/>
      <c r="SSY73" s="848"/>
      <c r="SSZ73" s="848"/>
      <c r="STA73" s="848"/>
      <c r="STB73" s="848"/>
      <c r="STC73" s="848"/>
      <c r="STD73" s="848"/>
      <c r="STE73" s="848"/>
      <c r="STF73" s="848"/>
      <c r="STG73" s="848"/>
      <c r="STH73" s="848"/>
      <c r="STI73" s="848"/>
      <c r="STJ73" s="848"/>
      <c r="STK73" s="848"/>
      <c r="STL73" s="848"/>
      <c r="STM73" s="848"/>
      <c r="STN73" s="848"/>
      <c r="STO73" s="848"/>
      <c r="STP73" s="848"/>
      <c r="STQ73" s="848"/>
      <c r="STR73" s="848"/>
      <c r="STS73" s="848"/>
      <c r="STT73" s="848"/>
      <c r="STU73" s="848"/>
      <c r="STV73" s="848"/>
      <c r="STW73" s="848"/>
      <c r="STX73" s="848"/>
      <c r="STY73" s="848"/>
      <c r="STZ73" s="848"/>
      <c r="SUA73" s="848"/>
      <c r="SUB73" s="848"/>
      <c r="SUC73" s="848"/>
      <c r="SUD73" s="848"/>
      <c r="SUE73" s="848"/>
      <c r="SUF73" s="848"/>
      <c r="SUG73" s="848"/>
      <c r="SUH73" s="848"/>
      <c r="SUI73" s="848"/>
      <c r="SUJ73" s="848"/>
      <c r="SUK73" s="848"/>
      <c r="SUL73" s="848"/>
      <c r="SUM73" s="848"/>
      <c r="SUN73" s="848"/>
      <c r="SUO73" s="848"/>
      <c r="SUP73" s="848"/>
      <c r="SUQ73" s="848"/>
      <c r="SUR73" s="848"/>
      <c r="SUS73" s="848"/>
      <c r="SUT73" s="848"/>
      <c r="SUU73" s="848"/>
      <c r="SUV73" s="848"/>
      <c r="SUW73" s="848"/>
      <c r="SUX73" s="848"/>
      <c r="SUY73" s="848"/>
      <c r="SUZ73" s="848"/>
      <c r="SVA73" s="848"/>
      <c r="SVB73" s="848"/>
      <c r="SVC73" s="848"/>
      <c r="SVD73" s="848"/>
      <c r="SVE73" s="848"/>
      <c r="SVF73" s="848"/>
      <c r="SVG73" s="848"/>
      <c r="SVH73" s="848"/>
      <c r="SVI73" s="848"/>
      <c r="SVJ73" s="848"/>
      <c r="SVK73" s="848"/>
      <c r="SVL73" s="848"/>
      <c r="SVM73" s="848"/>
      <c r="SVN73" s="848"/>
      <c r="SVO73" s="848"/>
      <c r="SVP73" s="848"/>
      <c r="SVQ73" s="848"/>
      <c r="SVR73" s="848"/>
      <c r="SVS73" s="848"/>
      <c r="SVT73" s="848"/>
      <c r="SVU73" s="848"/>
      <c r="SVV73" s="848"/>
      <c r="SVW73" s="848"/>
      <c r="SVX73" s="848"/>
      <c r="SVY73" s="848"/>
      <c r="SVZ73" s="848"/>
      <c r="SWA73" s="848"/>
      <c r="SWB73" s="848"/>
      <c r="SWC73" s="848"/>
      <c r="SWD73" s="848"/>
      <c r="SWE73" s="848"/>
      <c r="SWF73" s="848"/>
      <c r="SWG73" s="848"/>
      <c r="SWH73" s="848"/>
      <c r="SWI73" s="848"/>
      <c r="SWJ73" s="848"/>
      <c r="SWK73" s="848"/>
      <c r="SWL73" s="848"/>
      <c r="SWM73" s="848"/>
      <c r="SWN73" s="848"/>
      <c r="SWO73" s="848"/>
      <c r="SWP73" s="848"/>
      <c r="SWQ73" s="848"/>
      <c r="SWR73" s="848"/>
      <c r="SWS73" s="848"/>
      <c r="SWT73" s="848"/>
      <c r="SWU73" s="848"/>
      <c r="SWV73" s="848"/>
      <c r="SWW73" s="848"/>
      <c r="SWX73" s="848"/>
      <c r="SWY73" s="848"/>
      <c r="SWZ73" s="848"/>
      <c r="SXA73" s="848"/>
      <c r="SXB73" s="848"/>
      <c r="SXC73" s="848"/>
      <c r="SXD73" s="848"/>
      <c r="SXE73" s="848"/>
      <c r="SXF73" s="848"/>
      <c r="SXG73" s="848"/>
      <c r="SXH73" s="848"/>
      <c r="SXI73" s="848"/>
      <c r="SXJ73" s="848"/>
      <c r="SXK73" s="848"/>
      <c r="SXL73" s="848"/>
      <c r="SXM73" s="848"/>
      <c r="SXN73" s="848"/>
      <c r="SXO73" s="848"/>
      <c r="SXP73" s="848"/>
      <c r="SXQ73" s="848"/>
      <c r="SXR73" s="848"/>
      <c r="SXS73" s="848"/>
      <c r="SXT73" s="848"/>
      <c r="SXU73" s="848"/>
      <c r="SXV73" s="848"/>
      <c r="SXW73" s="848"/>
      <c r="SXX73" s="848"/>
      <c r="SXY73" s="848"/>
      <c r="SXZ73" s="848"/>
      <c r="SYA73" s="848"/>
      <c r="SYB73" s="848"/>
      <c r="SYC73" s="848"/>
      <c r="SYD73" s="848"/>
      <c r="SYE73" s="848"/>
      <c r="SYF73" s="848"/>
      <c r="SYG73" s="848"/>
      <c r="SYH73" s="848"/>
      <c r="SYI73" s="848"/>
      <c r="SYJ73" s="848"/>
      <c r="SYK73" s="848"/>
      <c r="SYL73" s="848"/>
      <c r="SYM73" s="848"/>
      <c r="SYN73" s="848"/>
      <c r="SYO73" s="848"/>
      <c r="SYP73" s="848"/>
      <c r="SYQ73" s="848"/>
      <c r="SYR73" s="848"/>
      <c r="SYS73" s="848"/>
      <c r="SYT73" s="848"/>
      <c r="SYU73" s="848"/>
      <c r="SYV73" s="848"/>
      <c r="SYW73" s="848"/>
      <c r="SYX73" s="848"/>
      <c r="SYY73" s="848"/>
      <c r="SYZ73" s="848"/>
      <c r="SZA73" s="848"/>
      <c r="SZB73" s="848"/>
      <c r="SZC73" s="848"/>
      <c r="SZD73" s="848"/>
      <c r="SZE73" s="848"/>
      <c r="SZF73" s="848"/>
      <c r="SZG73" s="848"/>
      <c r="SZH73" s="848"/>
      <c r="SZI73" s="848"/>
      <c r="SZJ73" s="848"/>
      <c r="SZK73" s="848"/>
      <c r="SZL73" s="848"/>
      <c r="SZM73" s="848"/>
      <c r="SZN73" s="848"/>
      <c r="SZO73" s="848"/>
      <c r="SZP73" s="848"/>
      <c r="SZQ73" s="848"/>
      <c r="SZR73" s="848"/>
      <c r="SZS73" s="848"/>
      <c r="SZT73" s="848"/>
      <c r="SZU73" s="848"/>
      <c r="SZV73" s="848"/>
      <c r="SZW73" s="848"/>
      <c r="SZX73" s="848"/>
      <c r="SZY73" s="848"/>
      <c r="SZZ73" s="848"/>
      <c r="TAA73" s="848"/>
      <c r="TAB73" s="848"/>
      <c r="TAC73" s="848"/>
      <c r="TAD73" s="848"/>
      <c r="TAE73" s="848"/>
      <c r="TAF73" s="848"/>
      <c r="TAG73" s="848"/>
      <c r="TAH73" s="848"/>
      <c r="TAI73" s="848"/>
      <c r="TAJ73" s="848"/>
      <c r="TAK73" s="848"/>
      <c r="TAL73" s="848"/>
      <c r="TAM73" s="848"/>
      <c r="TAN73" s="848"/>
      <c r="TAO73" s="848"/>
      <c r="TAP73" s="848"/>
      <c r="TAQ73" s="848"/>
      <c r="TAR73" s="848"/>
      <c r="TAS73" s="848"/>
      <c r="TAT73" s="848"/>
      <c r="TAU73" s="848"/>
      <c r="TAV73" s="848"/>
      <c r="TAW73" s="848"/>
      <c r="TAX73" s="848"/>
      <c r="TAY73" s="848"/>
      <c r="TAZ73" s="848"/>
      <c r="TBA73" s="848"/>
      <c r="TBB73" s="848"/>
      <c r="TBC73" s="848"/>
      <c r="TBD73" s="848"/>
      <c r="TBE73" s="848"/>
      <c r="TBF73" s="848"/>
      <c r="TBG73" s="848"/>
      <c r="TBH73" s="848"/>
      <c r="TBI73" s="848"/>
      <c r="TBJ73" s="848"/>
      <c r="TBK73" s="848"/>
      <c r="TBL73" s="848"/>
      <c r="TBM73" s="848"/>
      <c r="TBN73" s="848"/>
      <c r="TBO73" s="848"/>
      <c r="TBP73" s="848"/>
      <c r="TBQ73" s="848"/>
      <c r="TBR73" s="848"/>
      <c r="TBS73" s="848"/>
      <c r="TBT73" s="848"/>
      <c r="TBU73" s="848"/>
      <c r="TBV73" s="848"/>
      <c r="TBW73" s="848"/>
      <c r="TBX73" s="848"/>
      <c r="TBY73" s="848"/>
      <c r="TBZ73" s="848"/>
      <c r="TCA73" s="848"/>
      <c r="TCB73" s="848"/>
      <c r="TCC73" s="848"/>
      <c r="TCD73" s="848"/>
      <c r="TCE73" s="848"/>
      <c r="TCF73" s="848"/>
      <c r="TCG73" s="848"/>
      <c r="TCH73" s="848"/>
      <c r="TCI73" s="848"/>
      <c r="TCJ73" s="848"/>
      <c r="TCK73" s="848"/>
      <c r="TCL73" s="848"/>
      <c r="TCM73" s="848"/>
      <c r="TCN73" s="848"/>
      <c r="TCO73" s="848"/>
      <c r="TCP73" s="848"/>
      <c r="TCQ73" s="848"/>
      <c r="TCR73" s="848"/>
      <c r="TCS73" s="848"/>
      <c r="TCT73" s="848"/>
      <c r="TCU73" s="848"/>
      <c r="TCV73" s="848"/>
      <c r="TCW73" s="848"/>
      <c r="TCX73" s="848"/>
      <c r="TCY73" s="848"/>
      <c r="TCZ73" s="848"/>
      <c r="TDA73" s="848"/>
      <c r="TDB73" s="848"/>
      <c r="TDC73" s="848"/>
      <c r="TDD73" s="848"/>
      <c r="TDE73" s="848"/>
      <c r="TDF73" s="848"/>
      <c r="TDG73" s="848"/>
      <c r="TDH73" s="848"/>
      <c r="TDI73" s="848"/>
      <c r="TDJ73" s="848"/>
      <c r="TDK73" s="848"/>
      <c r="TDL73" s="848"/>
      <c r="TDM73" s="848"/>
      <c r="TDN73" s="848"/>
      <c r="TDO73" s="848"/>
      <c r="TDP73" s="848"/>
      <c r="TDQ73" s="848"/>
      <c r="TDR73" s="848"/>
      <c r="TDS73" s="848"/>
      <c r="TDT73" s="848"/>
      <c r="TDU73" s="848"/>
      <c r="TDV73" s="848"/>
      <c r="TDW73" s="848"/>
      <c r="TDX73" s="848"/>
      <c r="TDY73" s="848"/>
      <c r="TDZ73" s="848"/>
      <c r="TEA73" s="848"/>
      <c r="TEB73" s="848"/>
      <c r="TEC73" s="848"/>
      <c r="TED73" s="848"/>
      <c r="TEE73" s="848"/>
      <c r="TEF73" s="848"/>
      <c r="TEG73" s="848"/>
      <c r="TEH73" s="848"/>
      <c r="TEI73" s="848"/>
      <c r="TEJ73" s="848"/>
      <c r="TEK73" s="848"/>
      <c r="TEL73" s="848"/>
      <c r="TEM73" s="848"/>
      <c r="TEN73" s="848"/>
      <c r="TEO73" s="848"/>
      <c r="TEP73" s="848"/>
      <c r="TEQ73" s="848"/>
      <c r="TER73" s="848"/>
      <c r="TES73" s="848"/>
      <c r="TET73" s="848"/>
      <c r="TEU73" s="848"/>
      <c r="TEV73" s="848"/>
      <c r="TEW73" s="848"/>
      <c r="TEX73" s="848"/>
      <c r="TEY73" s="848"/>
      <c r="TEZ73" s="848"/>
      <c r="TFA73" s="848"/>
      <c r="TFB73" s="848"/>
      <c r="TFC73" s="848"/>
      <c r="TFD73" s="848"/>
      <c r="TFE73" s="848"/>
      <c r="TFF73" s="848"/>
      <c r="TFG73" s="848"/>
      <c r="TFH73" s="848"/>
      <c r="TFI73" s="848"/>
      <c r="TFJ73" s="848"/>
      <c r="TFK73" s="848"/>
      <c r="TFL73" s="848"/>
      <c r="TFM73" s="848"/>
      <c r="TFN73" s="848"/>
      <c r="TFO73" s="848"/>
      <c r="TFP73" s="848"/>
      <c r="TFQ73" s="848"/>
      <c r="TFR73" s="848"/>
      <c r="TFS73" s="848"/>
      <c r="TFT73" s="848"/>
      <c r="TFU73" s="848"/>
      <c r="TFV73" s="848"/>
      <c r="TFW73" s="848"/>
      <c r="TFX73" s="848"/>
      <c r="TFY73" s="848"/>
      <c r="TFZ73" s="848"/>
      <c r="TGA73" s="848"/>
      <c r="TGB73" s="848"/>
      <c r="TGC73" s="848"/>
      <c r="TGD73" s="848"/>
      <c r="TGE73" s="848"/>
      <c r="TGF73" s="848"/>
      <c r="TGG73" s="848"/>
      <c r="TGH73" s="848"/>
      <c r="TGI73" s="848"/>
      <c r="TGJ73" s="848"/>
      <c r="TGK73" s="848"/>
      <c r="TGL73" s="848"/>
      <c r="TGM73" s="848"/>
      <c r="TGN73" s="848"/>
      <c r="TGO73" s="848"/>
      <c r="TGP73" s="848"/>
      <c r="TGQ73" s="848"/>
      <c r="TGR73" s="848"/>
      <c r="TGS73" s="848"/>
      <c r="TGT73" s="848"/>
      <c r="TGU73" s="848"/>
      <c r="TGV73" s="848"/>
      <c r="TGW73" s="848"/>
      <c r="TGX73" s="848"/>
      <c r="TGY73" s="848"/>
      <c r="TGZ73" s="848"/>
      <c r="THA73" s="848"/>
      <c r="THB73" s="848"/>
      <c r="THC73" s="848"/>
      <c r="THD73" s="848"/>
      <c r="THE73" s="848"/>
      <c r="THF73" s="848"/>
      <c r="THG73" s="848"/>
      <c r="THH73" s="848"/>
      <c r="THI73" s="848"/>
      <c r="THJ73" s="848"/>
      <c r="THK73" s="848"/>
      <c r="THL73" s="848"/>
      <c r="THM73" s="848"/>
      <c r="THN73" s="848"/>
      <c r="THO73" s="848"/>
      <c r="THP73" s="848"/>
      <c r="THQ73" s="848"/>
      <c r="THR73" s="848"/>
      <c r="THS73" s="848"/>
      <c r="THT73" s="848"/>
      <c r="THU73" s="848"/>
      <c r="THV73" s="848"/>
      <c r="THW73" s="848"/>
      <c r="THX73" s="848"/>
      <c r="THY73" s="848"/>
      <c r="THZ73" s="848"/>
      <c r="TIA73" s="848"/>
      <c r="TIB73" s="848"/>
      <c r="TIC73" s="848"/>
      <c r="TID73" s="848"/>
      <c r="TIE73" s="848"/>
      <c r="TIF73" s="848"/>
      <c r="TIG73" s="848"/>
      <c r="TIH73" s="848"/>
      <c r="TII73" s="848"/>
      <c r="TIJ73" s="848"/>
      <c r="TIK73" s="848"/>
      <c r="TIL73" s="848"/>
      <c r="TIM73" s="848"/>
      <c r="TIN73" s="848"/>
      <c r="TIO73" s="848"/>
      <c r="TIP73" s="848"/>
      <c r="TIQ73" s="848"/>
      <c r="TIR73" s="848"/>
      <c r="TIS73" s="848"/>
      <c r="TIT73" s="848"/>
      <c r="TIU73" s="848"/>
      <c r="TIV73" s="848"/>
      <c r="TIW73" s="848"/>
      <c r="TIX73" s="848"/>
      <c r="TIY73" s="848"/>
      <c r="TIZ73" s="848"/>
      <c r="TJA73" s="848"/>
      <c r="TJB73" s="848"/>
      <c r="TJC73" s="848"/>
      <c r="TJD73" s="848"/>
      <c r="TJE73" s="848"/>
      <c r="TJF73" s="848"/>
      <c r="TJG73" s="848"/>
      <c r="TJH73" s="848"/>
      <c r="TJI73" s="848"/>
      <c r="TJJ73" s="848"/>
      <c r="TJK73" s="848"/>
      <c r="TJL73" s="848"/>
      <c r="TJM73" s="848"/>
      <c r="TJN73" s="848"/>
      <c r="TJO73" s="848"/>
      <c r="TJP73" s="848"/>
      <c r="TJQ73" s="848"/>
      <c r="TJR73" s="848"/>
      <c r="TJS73" s="848"/>
      <c r="TJT73" s="848"/>
      <c r="TJU73" s="848"/>
      <c r="TJV73" s="848"/>
      <c r="TJW73" s="848"/>
      <c r="TJX73" s="848"/>
      <c r="TJY73" s="848"/>
      <c r="TJZ73" s="848"/>
      <c r="TKA73" s="848"/>
      <c r="TKB73" s="848"/>
      <c r="TKC73" s="848"/>
      <c r="TKD73" s="848"/>
      <c r="TKE73" s="848"/>
      <c r="TKF73" s="848"/>
      <c r="TKG73" s="848"/>
      <c r="TKH73" s="848"/>
      <c r="TKI73" s="848"/>
      <c r="TKJ73" s="848"/>
      <c r="TKK73" s="848"/>
      <c r="TKL73" s="848"/>
      <c r="TKM73" s="848"/>
      <c r="TKN73" s="848"/>
      <c r="TKO73" s="848"/>
      <c r="TKP73" s="848"/>
      <c r="TKQ73" s="848"/>
      <c r="TKR73" s="848"/>
      <c r="TKS73" s="848"/>
      <c r="TKT73" s="848"/>
      <c r="TKU73" s="848"/>
      <c r="TKV73" s="848"/>
      <c r="TKW73" s="848"/>
      <c r="TKX73" s="848"/>
      <c r="TKY73" s="848"/>
      <c r="TKZ73" s="848"/>
      <c r="TLA73" s="848"/>
      <c r="TLB73" s="848"/>
      <c r="TLC73" s="848"/>
      <c r="TLD73" s="848"/>
      <c r="TLE73" s="848"/>
      <c r="TLF73" s="848"/>
      <c r="TLG73" s="848"/>
      <c r="TLH73" s="848"/>
      <c r="TLI73" s="848"/>
      <c r="TLJ73" s="848"/>
      <c r="TLK73" s="848"/>
      <c r="TLL73" s="848"/>
      <c r="TLM73" s="848"/>
      <c r="TLN73" s="848"/>
      <c r="TLO73" s="848"/>
      <c r="TLP73" s="848"/>
      <c r="TLQ73" s="848"/>
      <c r="TLR73" s="848"/>
      <c r="TLS73" s="848"/>
      <c r="TLT73" s="848"/>
      <c r="TLU73" s="848"/>
      <c r="TLV73" s="848"/>
      <c r="TLW73" s="848"/>
      <c r="TLX73" s="848"/>
      <c r="TLY73" s="848"/>
      <c r="TLZ73" s="848"/>
      <c r="TMA73" s="848"/>
      <c r="TMB73" s="848"/>
      <c r="TMC73" s="848"/>
      <c r="TMD73" s="848"/>
      <c r="TME73" s="848"/>
      <c r="TMF73" s="848"/>
      <c r="TMG73" s="848"/>
      <c r="TMH73" s="848"/>
      <c r="TMI73" s="848"/>
      <c r="TMJ73" s="848"/>
      <c r="TMK73" s="848"/>
      <c r="TML73" s="848"/>
      <c r="TMM73" s="848"/>
      <c r="TMN73" s="848"/>
      <c r="TMO73" s="848"/>
      <c r="TMP73" s="848"/>
      <c r="TMQ73" s="848"/>
      <c r="TMR73" s="848"/>
      <c r="TMS73" s="848"/>
      <c r="TMT73" s="848"/>
      <c r="TMU73" s="848"/>
      <c r="TMV73" s="848"/>
      <c r="TMW73" s="848"/>
      <c r="TMX73" s="848"/>
      <c r="TMY73" s="848"/>
      <c r="TMZ73" s="848"/>
      <c r="TNA73" s="848"/>
      <c r="TNB73" s="848"/>
      <c r="TNC73" s="848"/>
      <c r="TND73" s="848"/>
      <c r="TNE73" s="848"/>
      <c r="TNF73" s="848"/>
      <c r="TNG73" s="848"/>
      <c r="TNH73" s="848"/>
      <c r="TNI73" s="848"/>
      <c r="TNJ73" s="848"/>
      <c r="TNK73" s="848"/>
      <c r="TNL73" s="848"/>
      <c r="TNM73" s="848"/>
      <c r="TNN73" s="848"/>
      <c r="TNO73" s="848"/>
      <c r="TNP73" s="848"/>
      <c r="TNQ73" s="848"/>
      <c r="TNR73" s="848"/>
      <c r="TNS73" s="848"/>
      <c r="TNT73" s="848"/>
      <c r="TNU73" s="848"/>
      <c r="TNV73" s="848"/>
      <c r="TNW73" s="848"/>
      <c r="TNX73" s="848"/>
      <c r="TNY73" s="848"/>
      <c r="TNZ73" s="848"/>
      <c r="TOA73" s="848"/>
      <c r="TOB73" s="848"/>
      <c r="TOC73" s="848"/>
      <c r="TOD73" s="848"/>
      <c r="TOE73" s="848"/>
      <c r="TOF73" s="848"/>
      <c r="TOG73" s="848"/>
      <c r="TOH73" s="848"/>
      <c r="TOI73" s="848"/>
      <c r="TOJ73" s="848"/>
      <c r="TOK73" s="848"/>
      <c r="TOL73" s="848"/>
      <c r="TOM73" s="848"/>
      <c r="TON73" s="848"/>
      <c r="TOO73" s="848"/>
      <c r="TOP73" s="848"/>
      <c r="TOQ73" s="848"/>
      <c r="TOR73" s="848"/>
      <c r="TOS73" s="848"/>
      <c r="TOT73" s="848"/>
      <c r="TOU73" s="848"/>
      <c r="TOV73" s="848"/>
      <c r="TOW73" s="848"/>
      <c r="TOX73" s="848"/>
      <c r="TOY73" s="848"/>
      <c r="TOZ73" s="848"/>
      <c r="TPA73" s="848"/>
      <c r="TPB73" s="848"/>
      <c r="TPC73" s="848"/>
      <c r="TPD73" s="848"/>
      <c r="TPE73" s="848"/>
      <c r="TPF73" s="848"/>
      <c r="TPG73" s="848"/>
      <c r="TPH73" s="848"/>
      <c r="TPI73" s="848"/>
      <c r="TPJ73" s="848"/>
      <c r="TPK73" s="848"/>
      <c r="TPL73" s="848"/>
      <c r="TPM73" s="848"/>
      <c r="TPN73" s="848"/>
      <c r="TPO73" s="848"/>
      <c r="TPP73" s="848"/>
      <c r="TPQ73" s="848"/>
      <c r="TPR73" s="848"/>
      <c r="TPS73" s="848"/>
      <c r="TPT73" s="848"/>
      <c r="TPU73" s="848"/>
      <c r="TPV73" s="848"/>
      <c r="TPW73" s="848"/>
      <c r="TPX73" s="848"/>
      <c r="TPY73" s="848"/>
      <c r="TPZ73" s="848"/>
      <c r="TQA73" s="848"/>
      <c r="TQB73" s="848"/>
      <c r="TQC73" s="848"/>
      <c r="TQD73" s="848"/>
      <c r="TQE73" s="848"/>
      <c r="TQF73" s="848"/>
      <c r="TQG73" s="848"/>
      <c r="TQH73" s="848"/>
      <c r="TQI73" s="848"/>
      <c r="TQJ73" s="848"/>
      <c r="TQK73" s="848"/>
      <c r="TQL73" s="848"/>
      <c r="TQM73" s="848"/>
      <c r="TQN73" s="848"/>
      <c r="TQO73" s="848"/>
      <c r="TQP73" s="848"/>
      <c r="TQQ73" s="848"/>
      <c r="TQR73" s="848"/>
      <c r="TQS73" s="848"/>
      <c r="TQT73" s="848"/>
      <c r="TQU73" s="848"/>
      <c r="TQV73" s="848"/>
      <c r="TQW73" s="848"/>
      <c r="TQX73" s="848"/>
      <c r="TQY73" s="848"/>
      <c r="TQZ73" s="848"/>
      <c r="TRA73" s="848"/>
      <c r="TRB73" s="848"/>
      <c r="TRC73" s="848"/>
      <c r="TRD73" s="848"/>
      <c r="TRE73" s="848"/>
      <c r="TRF73" s="848"/>
      <c r="TRG73" s="848"/>
      <c r="TRH73" s="848"/>
      <c r="TRI73" s="848"/>
      <c r="TRJ73" s="848"/>
      <c r="TRK73" s="848"/>
      <c r="TRL73" s="848"/>
      <c r="TRM73" s="848"/>
      <c r="TRN73" s="848"/>
      <c r="TRO73" s="848"/>
      <c r="TRP73" s="848"/>
      <c r="TRQ73" s="848"/>
      <c r="TRR73" s="848"/>
      <c r="TRS73" s="848"/>
      <c r="TRT73" s="848"/>
      <c r="TRU73" s="848"/>
      <c r="TRV73" s="848"/>
      <c r="TRW73" s="848"/>
      <c r="TRX73" s="848"/>
      <c r="TRY73" s="848"/>
      <c r="TRZ73" s="848"/>
      <c r="TSA73" s="848"/>
      <c r="TSB73" s="848"/>
      <c r="TSC73" s="848"/>
      <c r="TSD73" s="848"/>
      <c r="TSE73" s="848"/>
      <c r="TSF73" s="848"/>
      <c r="TSG73" s="848"/>
      <c r="TSH73" s="848"/>
      <c r="TSI73" s="848"/>
      <c r="TSJ73" s="848"/>
      <c r="TSK73" s="848"/>
      <c r="TSL73" s="848"/>
      <c r="TSM73" s="848"/>
      <c r="TSN73" s="848"/>
      <c r="TSO73" s="848"/>
      <c r="TSP73" s="848"/>
      <c r="TSQ73" s="848"/>
      <c r="TSR73" s="848"/>
      <c r="TSS73" s="848"/>
      <c r="TST73" s="848"/>
      <c r="TSU73" s="848"/>
      <c r="TSV73" s="848"/>
      <c r="TSW73" s="848"/>
      <c r="TSX73" s="848"/>
      <c r="TSY73" s="848"/>
      <c r="TSZ73" s="848"/>
      <c r="TTA73" s="848"/>
      <c r="TTB73" s="848"/>
      <c r="TTC73" s="848"/>
      <c r="TTD73" s="848"/>
      <c r="TTE73" s="848"/>
      <c r="TTF73" s="848"/>
      <c r="TTG73" s="848"/>
      <c r="TTH73" s="848"/>
      <c r="TTI73" s="848"/>
      <c r="TTJ73" s="848"/>
      <c r="TTK73" s="848"/>
      <c r="TTL73" s="848"/>
      <c r="TTM73" s="848"/>
      <c r="TTN73" s="848"/>
      <c r="TTO73" s="848"/>
      <c r="TTP73" s="848"/>
      <c r="TTQ73" s="848"/>
      <c r="TTR73" s="848"/>
      <c r="TTS73" s="848"/>
      <c r="TTT73" s="848"/>
      <c r="TTU73" s="848"/>
      <c r="TTV73" s="848"/>
      <c r="TTW73" s="848"/>
      <c r="TTX73" s="848"/>
      <c r="TTY73" s="848"/>
      <c r="TTZ73" s="848"/>
      <c r="TUA73" s="848"/>
      <c r="TUB73" s="848"/>
      <c r="TUC73" s="848"/>
      <c r="TUD73" s="848"/>
      <c r="TUE73" s="848"/>
      <c r="TUF73" s="848"/>
      <c r="TUG73" s="848"/>
      <c r="TUH73" s="848"/>
      <c r="TUI73" s="848"/>
      <c r="TUJ73" s="848"/>
      <c r="TUK73" s="848"/>
      <c r="TUL73" s="848"/>
      <c r="TUM73" s="848"/>
      <c r="TUN73" s="848"/>
      <c r="TUO73" s="848"/>
      <c r="TUP73" s="848"/>
      <c r="TUQ73" s="848"/>
      <c r="TUR73" s="848"/>
      <c r="TUS73" s="848"/>
      <c r="TUT73" s="848"/>
      <c r="TUU73" s="848"/>
      <c r="TUV73" s="848"/>
      <c r="TUW73" s="848"/>
      <c r="TUX73" s="848"/>
      <c r="TUY73" s="848"/>
      <c r="TUZ73" s="848"/>
      <c r="TVA73" s="848"/>
      <c r="TVB73" s="848"/>
      <c r="TVC73" s="848"/>
      <c r="TVD73" s="848"/>
      <c r="TVE73" s="848"/>
      <c r="TVF73" s="848"/>
      <c r="TVG73" s="848"/>
      <c r="TVH73" s="848"/>
      <c r="TVI73" s="848"/>
      <c r="TVJ73" s="848"/>
      <c r="TVK73" s="848"/>
      <c r="TVL73" s="848"/>
      <c r="TVM73" s="848"/>
      <c r="TVN73" s="848"/>
      <c r="TVO73" s="848"/>
      <c r="TVP73" s="848"/>
      <c r="TVQ73" s="848"/>
      <c r="TVR73" s="848"/>
      <c r="TVS73" s="848"/>
      <c r="TVT73" s="848"/>
      <c r="TVU73" s="848"/>
      <c r="TVV73" s="848"/>
      <c r="TVW73" s="848"/>
      <c r="TVX73" s="848"/>
      <c r="TVY73" s="848"/>
      <c r="TVZ73" s="848"/>
      <c r="TWA73" s="848"/>
      <c r="TWB73" s="848"/>
      <c r="TWC73" s="848"/>
      <c r="TWD73" s="848"/>
      <c r="TWE73" s="848"/>
      <c r="TWF73" s="848"/>
      <c r="TWG73" s="848"/>
      <c r="TWH73" s="848"/>
      <c r="TWI73" s="848"/>
      <c r="TWJ73" s="848"/>
      <c r="TWK73" s="848"/>
      <c r="TWL73" s="848"/>
      <c r="TWM73" s="848"/>
      <c r="TWN73" s="848"/>
      <c r="TWO73" s="848"/>
      <c r="TWP73" s="848"/>
      <c r="TWQ73" s="848"/>
      <c r="TWR73" s="848"/>
      <c r="TWS73" s="848"/>
      <c r="TWT73" s="848"/>
      <c r="TWU73" s="848"/>
      <c r="TWV73" s="848"/>
      <c r="TWW73" s="848"/>
      <c r="TWX73" s="848"/>
      <c r="TWY73" s="848"/>
      <c r="TWZ73" s="848"/>
      <c r="TXA73" s="848"/>
      <c r="TXB73" s="848"/>
      <c r="TXC73" s="848"/>
      <c r="TXD73" s="848"/>
      <c r="TXE73" s="848"/>
      <c r="TXF73" s="848"/>
      <c r="TXG73" s="848"/>
      <c r="TXH73" s="848"/>
      <c r="TXI73" s="848"/>
      <c r="TXJ73" s="848"/>
      <c r="TXK73" s="848"/>
      <c r="TXL73" s="848"/>
      <c r="TXM73" s="848"/>
      <c r="TXN73" s="848"/>
      <c r="TXO73" s="848"/>
      <c r="TXP73" s="848"/>
      <c r="TXQ73" s="848"/>
      <c r="TXR73" s="848"/>
      <c r="TXS73" s="848"/>
      <c r="TXT73" s="848"/>
      <c r="TXU73" s="848"/>
      <c r="TXV73" s="848"/>
      <c r="TXW73" s="848"/>
      <c r="TXX73" s="848"/>
      <c r="TXY73" s="848"/>
      <c r="TXZ73" s="848"/>
      <c r="TYA73" s="848"/>
      <c r="TYB73" s="848"/>
      <c r="TYC73" s="848"/>
      <c r="TYD73" s="848"/>
      <c r="TYE73" s="848"/>
      <c r="TYF73" s="848"/>
      <c r="TYG73" s="848"/>
      <c r="TYH73" s="848"/>
      <c r="TYI73" s="848"/>
      <c r="TYJ73" s="848"/>
      <c r="TYK73" s="848"/>
      <c r="TYL73" s="848"/>
      <c r="TYM73" s="848"/>
      <c r="TYN73" s="848"/>
      <c r="TYO73" s="848"/>
      <c r="TYP73" s="848"/>
      <c r="TYQ73" s="848"/>
      <c r="TYR73" s="848"/>
      <c r="TYS73" s="848"/>
      <c r="TYT73" s="848"/>
      <c r="TYU73" s="848"/>
      <c r="TYV73" s="848"/>
      <c r="TYW73" s="848"/>
      <c r="TYX73" s="848"/>
      <c r="TYY73" s="848"/>
      <c r="TYZ73" s="848"/>
      <c r="TZA73" s="848"/>
      <c r="TZB73" s="848"/>
      <c r="TZC73" s="848"/>
      <c r="TZD73" s="848"/>
      <c r="TZE73" s="848"/>
      <c r="TZF73" s="848"/>
      <c r="TZG73" s="848"/>
      <c r="TZH73" s="848"/>
      <c r="TZI73" s="848"/>
      <c r="TZJ73" s="848"/>
      <c r="TZK73" s="848"/>
      <c r="TZL73" s="848"/>
      <c r="TZM73" s="848"/>
      <c r="TZN73" s="848"/>
      <c r="TZO73" s="848"/>
      <c r="TZP73" s="848"/>
      <c r="TZQ73" s="848"/>
      <c r="TZR73" s="848"/>
      <c r="TZS73" s="848"/>
      <c r="TZT73" s="848"/>
      <c r="TZU73" s="848"/>
      <c r="TZV73" s="848"/>
      <c r="TZW73" s="848"/>
      <c r="TZX73" s="848"/>
      <c r="TZY73" s="848"/>
      <c r="TZZ73" s="848"/>
      <c r="UAA73" s="848"/>
      <c r="UAB73" s="848"/>
      <c r="UAC73" s="848"/>
      <c r="UAD73" s="848"/>
      <c r="UAE73" s="848"/>
      <c r="UAF73" s="848"/>
      <c r="UAG73" s="848"/>
      <c r="UAH73" s="848"/>
      <c r="UAI73" s="848"/>
      <c r="UAJ73" s="848"/>
      <c r="UAK73" s="848"/>
      <c r="UAL73" s="848"/>
      <c r="UAM73" s="848"/>
      <c r="UAN73" s="848"/>
      <c r="UAO73" s="848"/>
      <c r="UAP73" s="848"/>
      <c r="UAQ73" s="848"/>
      <c r="UAR73" s="848"/>
      <c r="UAS73" s="848"/>
      <c r="UAT73" s="848"/>
      <c r="UAU73" s="848"/>
      <c r="UAV73" s="848"/>
      <c r="UAW73" s="848"/>
      <c r="UAX73" s="848"/>
      <c r="UAY73" s="848"/>
      <c r="UAZ73" s="848"/>
      <c r="UBA73" s="848"/>
      <c r="UBB73" s="848"/>
      <c r="UBC73" s="848"/>
      <c r="UBD73" s="848"/>
      <c r="UBE73" s="848"/>
      <c r="UBF73" s="848"/>
      <c r="UBG73" s="848"/>
      <c r="UBH73" s="848"/>
      <c r="UBI73" s="848"/>
      <c r="UBJ73" s="848"/>
      <c r="UBK73" s="848"/>
      <c r="UBL73" s="848"/>
      <c r="UBM73" s="848"/>
      <c r="UBN73" s="848"/>
      <c r="UBO73" s="848"/>
      <c r="UBP73" s="848"/>
      <c r="UBQ73" s="848"/>
      <c r="UBR73" s="848"/>
      <c r="UBS73" s="848"/>
      <c r="UBT73" s="848"/>
      <c r="UBU73" s="848"/>
      <c r="UBV73" s="848"/>
      <c r="UBW73" s="848"/>
      <c r="UBX73" s="848"/>
      <c r="UBY73" s="848"/>
      <c r="UBZ73" s="848"/>
      <c r="UCA73" s="848"/>
      <c r="UCB73" s="848"/>
      <c r="UCC73" s="848"/>
      <c r="UCD73" s="848"/>
      <c r="UCE73" s="848"/>
      <c r="UCF73" s="848"/>
      <c r="UCG73" s="848"/>
      <c r="UCH73" s="848"/>
      <c r="UCI73" s="848"/>
      <c r="UCJ73" s="848"/>
      <c r="UCK73" s="848"/>
      <c r="UCL73" s="848"/>
      <c r="UCM73" s="848"/>
      <c r="UCN73" s="848"/>
      <c r="UCO73" s="848"/>
      <c r="UCP73" s="848"/>
      <c r="UCQ73" s="848"/>
      <c r="UCR73" s="848"/>
      <c r="UCS73" s="848"/>
      <c r="UCT73" s="848"/>
      <c r="UCU73" s="848"/>
      <c r="UCV73" s="848"/>
      <c r="UCW73" s="848"/>
      <c r="UCX73" s="848"/>
      <c r="UCY73" s="848"/>
      <c r="UCZ73" s="848"/>
      <c r="UDA73" s="848"/>
      <c r="UDB73" s="848"/>
      <c r="UDC73" s="848"/>
      <c r="UDD73" s="848"/>
      <c r="UDE73" s="848"/>
      <c r="UDF73" s="848"/>
      <c r="UDG73" s="848"/>
      <c r="UDH73" s="848"/>
      <c r="UDI73" s="848"/>
      <c r="UDJ73" s="848"/>
      <c r="UDK73" s="848"/>
      <c r="UDL73" s="848"/>
      <c r="UDM73" s="848"/>
      <c r="UDN73" s="848"/>
      <c r="UDO73" s="848"/>
      <c r="UDP73" s="848"/>
      <c r="UDQ73" s="848"/>
      <c r="UDR73" s="848"/>
      <c r="UDS73" s="848"/>
      <c r="UDT73" s="848"/>
      <c r="UDU73" s="848"/>
      <c r="UDV73" s="848"/>
      <c r="UDW73" s="848"/>
      <c r="UDX73" s="848"/>
      <c r="UDY73" s="848"/>
      <c r="UDZ73" s="848"/>
      <c r="UEA73" s="848"/>
      <c r="UEB73" s="848"/>
      <c r="UEC73" s="848"/>
      <c r="UED73" s="848"/>
      <c r="UEE73" s="848"/>
      <c r="UEF73" s="848"/>
      <c r="UEG73" s="848"/>
      <c r="UEH73" s="848"/>
      <c r="UEI73" s="848"/>
      <c r="UEJ73" s="848"/>
      <c r="UEK73" s="848"/>
      <c r="UEL73" s="848"/>
      <c r="UEM73" s="848"/>
      <c r="UEN73" s="848"/>
      <c r="UEO73" s="848"/>
      <c r="UEP73" s="848"/>
      <c r="UEQ73" s="848"/>
      <c r="UER73" s="848"/>
      <c r="UES73" s="848"/>
      <c r="UET73" s="848"/>
      <c r="UEU73" s="848"/>
      <c r="UEV73" s="848"/>
      <c r="UEW73" s="848"/>
      <c r="UEX73" s="848"/>
      <c r="UEY73" s="848"/>
      <c r="UEZ73" s="848"/>
      <c r="UFA73" s="848"/>
      <c r="UFB73" s="848"/>
      <c r="UFC73" s="848"/>
      <c r="UFD73" s="848"/>
      <c r="UFE73" s="848"/>
      <c r="UFF73" s="848"/>
      <c r="UFG73" s="848"/>
      <c r="UFH73" s="848"/>
      <c r="UFI73" s="848"/>
      <c r="UFJ73" s="848"/>
      <c r="UFK73" s="848"/>
      <c r="UFL73" s="848"/>
      <c r="UFM73" s="848"/>
      <c r="UFN73" s="848"/>
      <c r="UFO73" s="848"/>
      <c r="UFP73" s="848"/>
      <c r="UFQ73" s="848"/>
      <c r="UFR73" s="848"/>
      <c r="UFS73" s="848"/>
      <c r="UFT73" s="848"/>
      <c r="UFU73" s="848"/>
      <c r="UFV73" s="848"/>
      <c r="UFW73" s="848"/>
      <c r="UFX73" s="848"/>
      <c r="UFY73" s="848"/>
      <c r="UFZ73" s="848"/>
      <c r="UGA73" s="848"/>
      <c r="UGB73" s="848"/>
      <c r="UGC73" s="848"/>
      <c r="UGD73" s="848"/>
      <c r="UGE73" s="848"/>
      <c r="UGF73" s="848"/>
      <c r="UGG73" s="848"/>
      <c r="UGH73" s="848"/>
      <c r="UGI73" s="848"/>
      <c r="UGJ73" s="848"/>
      <c r="UGK73" s="848"/>
      <c r="UGL73" s="848"/>
      <c r="UGM73" s="848"/>
      <c r="UGN73" s="848"/>
      <c r="UGO73" s="848"/>
      <c r="UGP73" s="848"/>
      <c r="UGQ73" s="848"/>
      <c r="UGR73" s="848"/>
      <c r="UGS73" s="848"/>
      <c r="UGT73" s="848"/>
      <c r="UGU73" s="848"/>
      <c r="UGV73" s="848"/>
      <c r="UGW73" s="848"/>
      <c r="UGX73" s="848"/>
      <c r="UGY73" s="848"/>
      <c r="UGZ73" s="848"/>
      <c r="UHA73" s="848"/>
      <c r="UHB73" s="848"/>
      <c r="UHC73" s="848"/>
      <c r="UHD73" s="848"/>
      <c r="UHE73" s="848"/>
      <c r="UHF73" s="848"/>
      <c r="UHG73" s="848"/>
      <c r="UHH73" s="848"/>
      <c r="UHI73" s="848"/>
      <c r="UHJ73" s="848"/>
      <c r="UHK73" s="848"/>
      <c r="UHL73" s="848"/>
      <c r="UHM73" s="848"/>
      <c r="UHN73" s="848"/>
      <c r="UHO73" s="848"/>
      <c r="UHP73" s="848"/>
      <c r="UHQ73" s="848"/>
      <c r="UHR73" s="848"/>
      <c r="UHS73" s="848"/>
      <c r="UHT73" s="848"/>
      <c r="UHU73" s="848"/>
      <c r="UHV73" s="848"/>
      <c r="UHW73" s="848"/>
      <c r="UHX73" s="848"/>
      <c r="UHY73" s="848"/>
      <c r="UHZ73" s="848"/>
      <c r="UIA73" s="848"/>
      <c r="UIB73" s="848"/>
      <c r="UIC73" s="848"/>
      <c r="UID73" s="848"/>
      <c r="UIE73" s="848"/>
      <c r="UIF73" s="848"/>
      <c r="UIG73" s="848"/>
      <c r="UIH73" s="848"/>
      <c r="UII73" s="848"/>
      <c r="UIJ73" s="848"/>
      <c r="UIK73" s="848"/>
      <c r="UIL73" s="848"/>
      <c r="UIM73" s="848"/>
      <c r="UIN73" s="848"/>
      <c r="UIO73" s="848"/>
      <c r="UIP73" s="848"/>
      <c r="UIQ73" s="848"/>
      <c r="UIR73" s="848"/>
      <c r="UIS73" s="848"/>
      <c r="UIT73" s="848"/>
      <c r="UIU73" s="848"/>
      <c r="UIV73" s="848"/>
      <c r="UIW73" s="848"/>
      <c r="UIX73" s="848"/>
      <c r="UIY73" s="848"/>
      <c r="UIZ73" s="848"/>
      <c r="UJA73" s="848"/>
      <c r="UJB73" s="848"/>
      <c r="UJC73" s="848"/>
      <c r="UJD73" s="848"/>
      <c r="UJE73" s="848"/>
      <c r="UJF73" s="848"/>
      <c r="UJG73" s="848"/>
      <c r="UJH73" s="848"/>
      <c r="UJI73" s="848"/>
      <c r="UJJ73" s="848"/>
      <c r="UJK73" s="848"/>
      <c r="UJL73" s="848"/>
      <c r="UJM73" s="848"/>
      <c r="UJN73" s="848"/>
      <c r="UJO73" s="848"/>
      <c r="UJP73" s="848"/>
      <c r="UJQ73" s="848"/>
      <c r="UJR73" s="848"/>
      <c r="UJS73" s="848"/>
      <c r="UJT73" s="848"/>
      <c r="UJU73" s="848"/>
      <c r="UJV73" s="848"/>
      <c r="UJW73" s="848"/>
      <c r="UJX73" s="848"/>
      <c r="UJY73" s="848"/>
      <c r="UJZ73" s="848"/>
      <c r="UKA73" s="848"/>
      <c r="UKB73" s="848"/>
      <c r="UKC73" s="848"/>
      <c r="UKD73" s="848"/>
      <c r="UKE73" s="848"/>
      <c r="UKF73" s="848"/>
      <c r="UKG73" s="848"/>
      <c r="UKH73" s="848"/>
      <c r="UKI73" s="848"/>
      <c r="UKJ73" s="848"/>
      <c r="UKK73" s="848"/>
      <c r="UKL73" s="848"/>
      <c r="UKM73" s="848"/>
      <c r="UKN73" s="848"/>
      <c r="UKO73" s="848"/>
      <c r="UKP73" s="848"/>
      <c r="UKQ73" s="848"/>
      <c r="UKR73" s="848"/>
      <c r="UKS73" s="848"/>
      <c r="UKT73" s="848"/>
      <c r="UKU73" s="848"/>
      <c r="UKV73" s="848"/>
      <c r="UKW73" s="848"/>
      <c r="UKX73" s="848"/>
      <c r="UKY73" s="848"/>
      <c r="UKZ73" s="848"/>
      <c r="ULA73" s="848"/>
      <c r="ULB73" s="848"/>
      <c r="ULC73" s="848"/>
      <c r="ULD73" s="848"/>
      <c r="ULE73" s="848"/>
      <c r="ULF73" s="848"/>
      <c r="ULG73" s="848"/>
      <c r="ULH73" s="848"/>
      <c r="ULI73" s="848"/>
      <c r="ULJ73" s="848"/>
      <c r="ULK73" s="848"/>
      <c r="ULL73" s="848"/>
      <c r="ULM73" s="848"/>
      <c r="ULN73" s="848"/>
      <c r="ULO73" s="848"/>
      <c r="ULP73" s="848"/>
      <c r="ULQ73" s="848"/>
      <c r="ULR73" s="848"/>
      <c r="ULS73" s="848"/>
      <c r="ULT73" s="848"/>
      <c r="ULU73" s="848"/>
      <c r="ULV73" s="848"/>
      <c r="ULW73" s="848"/>
      <c r="ULX73" s="848"/>
      <c r="ULY73" s="848"/>
      <c r="ULZ73" s="848"/>
      <c r="UMA73" s="848"/>
      <c r="UMB73" s="848"/>
      <c r="UMC73" s="848"/>
      <c r="UMD73" s="848"/>
      <c r="UME73" s="848"/>
      <c r="UMF73" s="848"/>
      <c r="UMG73" s="848"/>
      <c r="UMH73" s="848"/>
      <c r="UMI73" s="848"/>
      <c r="UMJ73" s="848"/>
      <c r="UMK73" s="848"/>
      <c r="UML73" s="848"/>
      <c r="UMM73" s="848"/>
      <c r="UMN73" s="848"/>
      <c r="UMO73" s="848"/>
      <c r="UMP73" s="848"/>
      <c r="UMQ73" s="848"/>
      <c r="UMR73" s="848"/>
      <c r="UMS73" s="848"/>
      <c r="UMT73" s="848"/>
      <c r="UMU73" s="848"/>
      <c r="UMV73" s="848"/>
      <c r="UMW73" s="848"/>
      <c r="UMX73" s="848"/>
      <c r="UMY73" s="848"/>
      <c r="UMZ73" s="848"/>
      <c r="UNA73" s="848"/>
      <c r="UNB73" s="848"/>
      <c r="UNC73" s="848"/>
      <c r="UND73" s="848"/>
      <c r="UNE73" s="848"/>
      <c r="UNF73" s="848"/>
      <c r="UNG73" s="848"/>
      <c r="UNH73" s="848"/>
      <c r="UNI73" s="848"/>
      <c r="UNJ73" s="848"/>
      <c r="UNK73" s="848"/>
      <c r="UNL73" s="848"/>
      <c r="UNM73" s="848"/>
      <c r="UNN73" s="848"/>
      <c r="UNO73" s="848"/>
      <c r="UNP73" s="848"/>
      <c r="UNQ73" s="848"/>
      <c r="UNR73" s="848"/>
      <c r="UNS73" s="848"/>
      <c r="UNT73" s="848"/>
      <c r="UNU73" s="848"/>
      <c r="UNV73" s="848"/>
      <c r="UNW73" s="848"/>
      <c r="UNX73" s="848"/>
      <c r="UNY73" s="848"/>
      <c r="UNZ73" s="848"/>
      <c r="UOA73" s="848"/>
      <c r="UOB73" s="848"/>
      <c r="UOC73" s="848"/>
      <c r="UOD73" s="848"/>
      <c r="UOE73" s="848"/>
      <c r="UOF73" s="848"/>
      <c r="UOG73" s="848"/>
      <c r="UOH73" s="848"/>
      <c r="UOI73" s="848"/>
      <c r="UOJ73" s="848"/>
      <c r="UOK73" s="848"/>
      <c r="UOL73" s="848"/>
      <c r="UOM73" s="848"/>
      <c r="UON73" s="848"/>
      <c r="UOO73" s="848"/>
      <c r="UOP73" s="848"/>
      <c r="UOQ73" s="848"/>
      <c r="UOR73" s="848"/>
      <c r="UOS73" s="848"/>
      <c r="UOT73" s="848"/>
      <c r="UOU73" s="848"/>
      <c r="UOV73" s="848"/>
      <c r="UOW73" s="848"/>
      <c r="UOX73" s="848"/>
      <c r="UOY73" s="848"/>
      <c r="UOZ73" s="848"/>
      <c r="UPA73" s="848"/>
      <c r="UPB73" s="848"/>
      <c r="UPC73" s="848"/>
      <c r="UPD73" s="848"/>
      <c r="UPE73" s="848"/>
      <c r="UPF73" s="848"/>
      <c r="UPG73" s="848"/>
      <c r="UPH73" s="848"/>
      <c r="UPI73" s="848"/>
      <c r="UPJ73" s="848"/>
      <c r="UPK73" s="848"/>
      <c r="UPL73" s="848"/>
      <c r="UPM73" s="848"/>
      <c r="UPN73" s="848"/>
      <c r="UPO73" s="848"/>
      <c r="UPP73" s="848"/>
      <c r="UPQ73" s="848"/>
      <c r="UPR73" s="848"/>
      <c r="UPS73" s="848"/>
      <c r="UPT73" s="848"/>
      <c r="UPU73" s="848"/>
      <c r="UPV73" s="848"/>
      <c r="UPW73" s="848"/>
      <c r="UPX73" s="848"/>
      <c r="UPY73" s="848"/>
      <c r="UPZ73" s="848"/>
      <c r="UQA73" s="848"/>
      <c r="UQB73" s="848"/>
      <c r="UQC73" s="848"/>
      <c r="UQD73" s="848"/>
      <c r="UQE73" s="848"/>
      <c r="UQF73" s="848"/>
      <c r="UQG73" s="848"/>
      <c r="UQH73" s="848"/>
      <c r="UQI73" s="848"/>
      <c r="UQJ73" s="848"/>
      <c r="UQK73" s="848"/>
      <c r="UQL73" s="848"/>
      <c r="UQM73" s="848"/>
      <c r="UQN73" s="848"/>
      <c r="UQO73" s="848"/>
      <c r="UQP73" s="848"/>
      <c r="UQQ73" s="848"/>
      <c r="UQR73" s="848"/>
      <c r="UQS73" s="848"/>
      <c r="UQT73" s="848"/>
      <c r="UQU73" s="848"/>
      <c r="UQV73" s="848"/>
      <c r="UQW73" s="848"/>
      <c r="UQX73" s="848"/>
      <c r="UQY73" s="848"/>
      <c r="UQZ73" s="848"/>
      <c r="URA73" s="848"/>
      <c r="URB73" s="848"/>
      <c r="URC73" s="848"/>
      <c r="URD73" s="848"/>
      <c r="URE73" s="848"/>
      <c r="URF73" s="848"/>
      <c r="URG73" s="848"/>
      <c r="URH73" s="848"/>
      <c r="URI73" s="848"/>
      <c r="URJ73" s="848"/>
      <c r="URK73" s="848"/>
      <c r="URL73" s="848"/>
      <c r="URM73" s="848"/>
      <c r="URN73" s="848"/>
      <c r="URO73" s="848"/>
      <c r="URP73" s="848"/>
      <c r="URQ73" s="848"/>
      <c r="URR73" s="848"/>
      <c r="URS73" s="848"/>
      <c r="URT73" s="848"/>
      <c r="URU73" s="848"/>
      <c r="URV73" s="848"/>
      <c r="URW73" s="848"/>
      <c r="URX73" s="848"/>
      <c r="URY73" s="848"/>
      <c r="URZ73" s="848"/>
      <c r="USA73" s="848"/>
      <c r="USB73" s="848"/>
      <c r="USC73" s="848"/>
      <c r="USD73" s="848"/>
      <c r="USE73" s="848"/>
      <c r="USF73" s="848"/>
      <c r="USG73" s="848"/>
      <c r="USH73" s="848"/>
      <c r="USI73" s="848"/>
      <c r="USJ73" s="848"/>
      <c r="USK73" s="848"/>
      <c r="USL73" s="848"/>
      <c r="USM73" s="848"/>
      <c r="USN73" s="848"/>
      <c r="USO73" s="848"/>
      <c r="USP73" s="848"/>
      <c r="USQ73" s="848"/>
      <c r="USR73" s="848"/>
      <c r="USS73" s="848"/>
      <c r="UST73" s="848"/>
      <c r="USU73" s="848"/>
      <c r="USV73" s="848"/>
      <c r="USW73" s="848"/>
      <c r="USX73" s="848"/>
      <c r="USY73" s="848"/>
      <c r="USZ73" s="848"/>
      <c r="UTA73" s="848"/>
      <c r="UTB73" s="848"/>
      <c r="UTC73" s="848"/>
      <c r="UTD73" s="848"/>
      <c r="UTE73" s="848"/>
      <c r="UTF73" s="848"/>
      <c r="UTG73" s="848"/>
      <c r="UTH73" s="848"/>
      <c r="UTI73" s="848"/>
      <c r="UTJ73" s="848"/>
      <c r="UTK73" s="848"/>
      <c r="UTL73" s="848"/>
      <c r="UTM73" s="848"/>
      <c r="UTN73" s="848"/>
      <c r="UTO73" s="848"/>
      <c r="UTP73" s="848"/>
      <c r="UTQ73" s="848"/>
      <c r="UTR73" s="848"/>
      <c r="UTS73" s="848"/>
      <c r="UTT73" s="848"/>
      <c r="UTU73" s="848"/>
      <c r="UTV73" s="848"/>
      <c r="UTW73" s="848"/>
      <c r="UTX73" s="848"/>
      <c r="UTY73" s="848"/>
      <c r="UTZ73" s="848"/>
      <c r="UUA73" s="848"/>
      <c r="UUB73" s="848"/>
      <c r="UUC73" s="848"/>
      <c r="UUD73" s="848"/>
      <c r="UUE73" s="848"/>
      <c r="UUF73" s="848"/>
      <c r="UUG73" s="848"/>
      <c r="UUH73" s="848"/>
      <c r="UUI73" s="848"/>
      <c r="UUJ73" s="848"/>
      <c r="UUK73" s="848"/>
      <c r="UUL73" s="848"/>
      <c r="UUM73" s="848"/>
      <c r="UUN73" s="848"/>
      <c r="UUO73" s="848"/>
      <c r="UUP73" s="848"/>
      <c r="UUQ73" s="848"/>
      <c r="UUR73" s="848"/>
      <c r="UUS73" s="848"/>
      <c r="UUT73" s="848"/>
      <c r="UUU73" s="848"/>
      <c r="UUV73" s="848"/>
      <c r="UUW73" s="848"/>
      <c r="UUX73" s="848"/>
      <c r="UUY73" s="848"/>
      <c r="UUZ73" s="848"/>
      <c r="UVA73" s="848"/>
      <c r="UVB73" s="848"/>
      <c r="UVC73" s="848"/>
      <c r="UVD73" s="848"/>
      <c r="UVE73" s="848"/>
      <c r="UVF73" s="848"/>
      <c r="UVG73" s="848"/>
      <c r="UVH73" s="848"/>
      <c r="UVI73" s="848"/>
      <c r="UVJ73" s="848"/>
      <c r="UVK73" s="848"/>
      <c r="UVL73" s="848"/>
      <c r="UVM73" s="848"/>
      <c r="UVN73" s="848"/>
      <c r="UVO73" s="848"/>
      <c r="UVP73" s="848"/>
      <c r="UVQ73" s="848"/>
      <c r="UVR73" s="848"/>
      <c r="UVS73" s="848"/>
      <c r="UVT73" s="848"/>
      <c r="UVU73" s="848"/>
      <c r="UVV73" s="848"/>
      <c r="UVW73" s="848"/>
      <c r="UVX73" s="848"/>
      <c r="UVY73" s="848"/>
      <c r="UVZ73" s="848"/>
      <c r="UWA73" s="848"/>
      <c r="UWB73" s="848"/>
      <c r="UWC73" s="848"/>
      <c r="UWD73" s="848"/>
      <c r="UWE73" s="848"/>
      <c r="UWF73" s="848"/>
      <c r="UWG73" s="848"/>
      <c r="UWH73" s="848"/>
      <c r="UWI73" s="848"/>
      <c r="UWJ73" s="848"/>
      <c r="UWK73" s="848"/>
      <c r="UWL73" s="848"/>
      <c r="UWM73" s="848"/>
      <c r="UWN73" s="848"/>
      <c r="UWO73" s="848"/>
      <c r="UWP73" s="848"/>
      <c r="UWQ73" s="848"/>
      <c r="UWR73" s="848"/>
      <c r="UWS73" s="848"/>
      <c r="UWT73" s="848"/>
      <c r="UWU73" s="848"/>
      <c r="UWV73" s="848"/>
      <c r="UWW73" s="848"/>
      <c r="UWX73" s="848"/>
      <c r="UWY73" s="848"/>
      <c r="UWZ73" s="848"/>
      <c r="UXA73" s="848"/>
      <c r="UXB73" s="848"/>
      <c r="UXC73" s="848"/>
      <c r="UXD73" s="848"/>
      <c r="UXE73" s="848"/>
      <c r="UXF73" s="848"/>
      <c r="UXG73" s="848"/>
      <c r="UXH73" s="848"/>
      <c r="UXI73" s="848"/>
      <c r="UXJ73" s="848"/>
      <c r="UXK73" s="848"/>
      <c r="UXL73" s="848"/>
      <c r="UXM73" s="848"/>
      <c r="UXN73" s="848"/>
      <c r="UXO73" s="848"/>
      <c r="UXP73" s="848"/>
      <c r="UXQ73" s="848"/>
      <c r="UXR73" s="848"/>
      <c r="UXS73" s="848"/>
      <c r="UXT73" s="848"/>
      <c r="UXU73" s="848"/>
      <c r="UXV73" s="848"/>
      <c r="UXW73" s="848"/>
      <c r="UXX73" s="848"/>
      <c r="UXY73" s="848"/>
      <c r="UXZ73" s="848"/>
      <c r="UYA73" s="848"/>
      <c r="UYB73" s="848"/>
      <c r="UYC73" s="848"/>
      <c r="UYD73" s="848"/>
      <c r="UYE73" s="848"/>
      <c r="UYF73" s="848"/>
      <c r="UYG73" s="848"/>
      <c r="UYH73" s="848"/>
      <c r="UYI73" s="848"/>
      <c r="UYJ73" s="848"/>
      <c r="UYK73" s="848"/>
      <c r="UYL73" s="848"/>
      <c r="UYM73" s="848"/>
      <c r="UYN73" s="848"/>
      <c r="UYO73" s="848"/>
      <c r="UYP73" s="848"/>
      <c r="UYQ73" s="848"/>
      <c r="UYR73" s="848"/>
      <c r="UYS73" s="848"/>
      <c r="UYT73" s="848"/>
      <c r="UYU73" s="848"/>
      <c r="UYV73" s="848"/>
      <c r="UYW73" s="848"/>
      <c r="UYX73" s="848"/>
      <c r="UYY73" s="848"/>
      <c r="UYZ73" s="848"/>
      <c r="UZA73" s="848"/>
      <c r="UZB73" s="848"/>
      <c r="UZC73" s="848"/>
      <c r="UZD73" s="848"/>
      <c r="UZE73" s="848"/>
      <c r="UZF73" s="848"/>
      <c r="UZG73" s="848"/>
      <c r="UZH73" s="848"/>
      <c r="UZI73" s="848"/>
      <c r="UZJ73" s="848"/>
      <c r="UZK73" s="848"/>
      <c r="UZL73" s="848"/>
      <c r="UZM73" s="848"/>
      <c r="UZN73" s="848"/>
      <c r="UZO73" s="848"/>
      <c r="UZP73" s="848"/>
      <c r="UZQ73" s="848"/>
      <c r="UZR73" s="848"/>
      <c r="UZS73" s="848"/>
      <c r="UZT73" s="848"/>
      <c r="UZU73" s="848"/>
      <c r="UZV73" s="848"/>
      <c r="UZW73" s="848"/>
      <c r="UZX73" s="848"/>
      <c r="UZY73" s="848"/>
      <c r="UZZ73" s="848"/>
      <c r="VAA73" s="848"/>
      <c r="VAB73" s="848"/>
      <c r="VAC73" s="848"/>
      <c r="VAD73" s="848"/>
      <c r="VAE73" s="848"/>
      <c r="VAF73" s="848"/>
      <c r="VAG73" s="848"/>
      <c r="VAH73" s="848"/>
      <c r="VAI73" s="848"/>
      <c r="VAJ73" s="848"/>
      <c r="VAK73" s="848"/>
      <c r="VAL73" s="848"/>
      <c r="VAM73" s="848"/>
      <c r="VAN73" s="848"/>
      <c r="VAO73" s="848"/>
      <c r="VAP73" s="848"/>
      <c r="VAQ73" s="848"/>
      <c r="VAR73" s="848"/>
      <c r="VAS73" s="848"/>
      <c r="VAT73" s="848"/>
      <c r="VAU73" s="848"/>
      <c r="VAV73" s="848"/>
      <c r="VAW73" s="848"/>
      <c r="VAX73" s="848"/>
      <c r="VAY73" s="848"/>
      <c r="VAZ73" s="848"/>
      <c r="VBA73" s="848"/>
      <c r="VBB73" s="848"/>
      <c r="VBC73" s="848"/>
      <c r="VBD73" s="848"/>
      <c r="VBE73" s="848"/>
      <c r="VBF73" s="848"/>
      <c r="VBG73" s="848"/>
      <c r="VBH73" s="848"/>
      <c r="VBI73" s="848"/>
      <c r="VBJ73" s="848"/>
      <c r="VBK73" s="848"/>
      <c r="VBL73" s="848"/>
      <c r="VBM73" s="848"/>
      <c r="VBN73" s="848"/>
      <c r="VBO73" s="848"/>
      <c r="VBP73" s="848"/>
      <c r="VBQ73" s="848"/>
      <c r="VBR73" s="848"/>
      <c r="VBS73" s="848"/>
      <c r="VBT73" s="848"/>
      <c r="VBU73" s="848"/>
      <c r="VBV73" s="848"/>
      <c r="VBW73" s="848"/>
      <c r="VBX73" s="848"/>
      <c r="VBY73" s="848"/>
      <c r="VBZ73" s="848"/>
      <c r="VCA73" s="848"/>
      <c r="VCB73" s="848"/>
      <c r="VCC73" s="848"/>
      <c r="VCD73" s="848"/>
      <c r="VCE73" s="848"/>
      <c r="VCF73" s="848"/>
      <c r="VCG73" s="848"/>
      <c r="VCH73" s="848"/>
      <c r="VCI73" s="848"/>
      <c r="VCJ73" s="848"/>
      <c r="VCK73" s="848"/>
      <c r="VCL73" s="848"/>
      <c r="VCM73" s="848"/>
      <c r="VCN73" s="848"/>
      <c r="VCO73" s="848"/>
      <c r="VCP73" s="848"/>
      <c r="VCQ73" s="848"/>
      <c r="VCR73" s="848"/>
      <c r="VCS73" s="848"/>
      <c r="VCT73" s="848"/>
      <c r="VCU73" s="848"/>
      <c r="VCV73" s="848"/>
      <c r="VCW73" s="848"/>
      <c r="VCX73" s="848"/>
      <c r="VCY73" s="848"/>
      <c r="VCZ73" s="848"/>
      <c r="VDA73" s="848"/>
      <c r="VDB73" s="848"/>
      <c r="VDC73" s="848"/>
      <c r="VDD73" s="848"/>
      <c r="VDE73" s="848"/>
      <c r="VDF73" s="848"/>
      <c r="VDG73" s="848"/>
      <c r="VDH73" s="848"/>
      <c r="VDI73" s="848"/>
      <c r="VDJ73" s="848"/>
      <c r="VDK73" s="848"/>
      <c r="VDL73" s="848"/>
      <c r="VDM73" s="848"/>
      <c r="VDN73" s="848"/>
      <c r="VDO73" s="848"/>
      <c r="VDP73" s="848"/>
      <c r="VDQ73" s="848"/>
      <c r="VDR73" s="848"/>
      <c r="VDS73" s="848"/>
      <c r="VDT73" s="848"/>
      <c r="VDU73" s="848"/>
      <c r="VDV73" s="848"/>
      <c r="VDW73" s="848"/>
      <c r="VDX73" s="848"/>
      <c r="VDY73" s="848"/>
      <c r="VDZ73" s="848"/>
      <c r="VEA73" s="848"/>
      <c r="VEB73" s="848"/>
      <c r="VEC73" s="848"/>
      <c r="VED73" s="848"/>
      <c r="VEE73" s="848"/>
      <c r="VEF73" s="848"/>
      <c r="VEG73" s="848"/>
      <c r="VEH73" s="848"/>
      <c r="VEI73" s="848"/>
      <c r="VEJ73" s="848"/>
      <c r="VEK73" s="848"/>
      <c r="VEL73" s="848"/>
      <c r="VEM73" s="848"/>
      <c r="VEN73" s="848"/>
      <c r="VEO73" s="848"/>
      <c r="VEP73" s="848"/>
      <c r="VEQ73" s="848"/>
      <c r="VER73" s="848"/>
      <c r="VES73" s="848"/>
      <c r="VET73" s="848"/>
      <c r="VEU73" s="848"/>
      <c r="VEV73" s="848"/>
      <c r="VEW73" s="848"/>
      <c r="VEX73" s="848"/>
      <c r="VEY73" s="848"/>
      <c r="VEZ73" s="848"/>
      <c r="VFA73" s="848"/>
      <c r="VFB73" s="848"/>
      <c r="VFC73" s="848"/>
      <c r="VFD73" s="848"/>
      <c r="VFE73" s="848"/>
      <c r="VFF73" s="848"/>
      <c r="VFG73" s="848"/>
      <c r="VFH73" s="848"/>
      <c r="VFI73" s="848"/>
      <c r="VFJ73" s="848"/>
      <c r="VFK73" s="848"/>
      <c r="VFL73" s="848"/>
      <c r="VFM73" s="848"/>
      <c r="VFN73" s="848"/>
      <c r="VFO73" s="848"/>
      <c r="VFP73" s="848"/>
      <c r="VFQ73" s="848"/>
      <c r="VFR73" s="848"/>
      <c r="VFS73" s="848"/>
      <c r="VFT73" s="848"/>
      <c r="VFU73" s="848"/>
      <c r="VFV73" s="848"/>
      <c r="VFW73" s="848"/>
      <c r="VFX73" s="848"/>
      <c r="VFY73" s="848"/>
      <c r="VFZ73" s="848"/>
      <c r="VGA73" s="848"/>
      <c r="VGB73" s="848"/>
      <c r="VGC73" s="848"/>
      <c r="VGD73" s="848"/>
      <c r="VGE73" s="848"/>
      <c r="VGF73" s="848"/>
      <c r="VGG73" s="848"/>
      <c r="VGH73" s="848"/>
      <c r="VGI73" s="848"/>
      <c r="VGJ73" s="848"/>
      <c r="VGK73" s="848"/>
      <c r="VGL73" s="848"/>
      <c r="VGM73" s="848"/>
      <c r="VGN73" s="848"/>
      <c r="VGO73" s="848"/>
      <c r="VGP73" s="848"/>
      <c r="VGQ73" s="848"/>
      <c r="VGR73" s="848"/>
      <c r="VGS73" s="848"/>
      <c r="VGT73" s="848"/>
      <c r="VGU73" s="848"/>
      <c r="VGV73" s="848"/>
      <c r="VGW73" s="848"/>
      <c r="VGX73" s="848"/>
      <c r="VGY73" s="848"/>
      <c r="VGZ73" s="848"/>
      <c r="VHA73" s="848"/>
      <c r="VHB73" s="848"/>
      <c r="VHC73" s="848"/>
      <c r="VHD73" s="848"/>
      <c r="VHE73" s="848"/>
      <c r="VHF73" s="848"/>
      <c r="VHG73" s="848"/>
      <c r="VHH73" s="848"/>
      <c r="VHI73" s="848"/>
      <c r="VHJ73" s="848"/>
      <c r="VHK73" s="848"/>
      <c r="VHL73" s="848"/>
      <c r="VHM73" s="848"/>
      <c r="VHN73" s="848"/>
      <c r="VHO73" s="848"/>
      <c r="VHP73" s="848"/>
      <c r="VHQ73" s="848"/>
      <c r="VHR73" s="848"/>
      <c r="VHS73" s="848"/>
      <c r="VHT73" s="848"/>
      <c r="VHU73" s="848"/>
      <c r="VHV73" s="848"/>
      <c r="VHW73" s="848"/>
      <c r="VHX73" s="848"/>
      <c r="VHY73" s="848"/>
      <c r="VHZ73" s="848"/>
      <c r="VIA73" s="848"/>
      <c r="VIB73" s="848"/>
      <c r="VIC73" s="848"/>
      <c r="VID73" s="848"/>
      <c r="VIE73" s="848"/>
      <c r="VIF73" s="848"/>
      <c r="VIG73" s="848"/>
      <c r="VIH73" s="848"/>
      <c r="VII73" s="848"/>
      <c r="VIJ73" s="848"/>
      <c r="VIK73" s="848"/>
      <c r="VIL73" s="848"/>
      <c r="VIM73" s="848"/>
      <c r="VIN73" s="848"/>
      <c r="VIO73" s="848"/>
      <c r="VIP73" s="848"/>
      <c r="VIQ73" s="848"/>
      <c r="VIR73" s="848"/>
      <c r="VIS73" s="848"/>
      <c r="VIT73" s="848"/>
      <c r="VIU73" s="848"/>
      <c r="VIV73" s="848"/>
      <c r="VIW73" s="848"/>
      <c r="VIX73" s="848"/>
      <c r="VIY73" s="848"/>
      <c r="VIZ73" s="848"/>
      <c r="VJA73" s="848"/>
      <c r="VJB73" s="848"/>
      <c r="VJC73" s="848"/>
      <c r="VJD73" s="848"/>
      <c r="VJE73" s="848"/>
      <c r="VJF73" s="848"/>
      <c r="VJG73" s="848"/>
      <c r="VJH73" s="848"/>
      <c r="VJI73" s="848"/>
      <c r="VJJ73" s="848"/>
      <c r="VJK73" s="848"/>
      <c r="VJL73" s="848"/>
      <c r="VJM73" s="848"/>
      <c r="VJN73" s="848"/>
      <c r="VJO73" s="848"/>
      <c r="VJP73" s="848"/>
      <c r="VJQ73" s="848"/>
      <c r="VJR73" s="848"/>
      <c r="VJS73" s="848"/>
      <c r="VJT73" s="848"/>
      <c r="VJU73" s="848"/>
      <c r="VJV73" s="848"/>
      <c r="VJW73" s="848"/>
      <c r="VJX73" s="848"/>
      <c r="VJY73" s="848"/>
      <c r="VJZ73" s="848"/>
      <c r="VKA73" s="848"/>
      <c r="VKB73" s="848"/>
      <c r="VKC73" s="848"/>
      <c r="VKD73" s="848"/>
      <c r="VKE73" s="848"/>
      <c r="VKF73" s="848"/>
      <c r="VKG73" s="848"/>
      <c r="VKH73" s="848"/>
      <c r="VKI73" s="848"/>
      <c r="VKJ73" s="848"/>
      <c r="VKK73" s="848"/>
      <c r="VKL73" s="848"/>
      <c r="VKM73" s="848"/>
      <c r="VKN73" s="848"/>
      <c r="VKO73" s="848"/>
      <c r="VKP73" s="848"/>
      <c r="VKQ73" s="848"/>
      <c r="VKR73" s="848"/>
      <c r="VKS73" s="848"/>
      <c r="VKT73" s="848"/>
      <c r="VKU73" s="848"/>
      <c r="VKV73" s="848"/>
      <c r="VKW73" s="848"/>
      <c r="VKX73" s="848"/>
      <c r="VKY73" s="848"/>
      <c r="VKZ73" s="848"/>
      <c r="VLA73" s="848"/>
      <c r="VLB73" s="848"/>
      <c r="VLC73" s="848"/>
      <c r="VLD73" s="848"/>
      <c r="VLE73" s="848"/>
      <c r="VLF73" s="848"/>
      <c r="VLG73" s="848"/>
      <c r="VLH73" s="848"/>
      <c r="VLI73" s="848"/>
      <c r="VLJ73" s="848"/>
      <c r="VLK73" s="848"/>
      <c r="VLL73" s="848"/>
      <c r="VLM73" s="848"/>
      <c r="VLN73" s="848"/>
      <c r="VLO73" s="848"/>
      <c r="VLP73" s="848"/>
      <c r="VLQ73" s="848"/>
      <c r="VLR73" s="848"/>
      <c r="VLS73" s="848"/>
      <c r="VLT73" s="848"/>
      <c r="VLU73" s="848"/>
      <c r="VLV73" s="848"/>
      <c r="VLW73" s="848"/>
      <c r="VLX73" s="848"/>
      <c r="VLY73" s="848"/>
      <c r="VLZ73" s="848"/>
      <c r="VMA73" s="848"/>
      <c r="VMB73" s="848"/>
      <c r="VMC73" s="848"/>
      <c r="VMD73" s="848"/>
      <c r="VME73" s="848"/>
      <c r="VMF73" s="848"/>
      <c r="VMG73" s="848"/>
      <c r="VMH73" s="848"/>
      <c r="VMI73" s="848"/>
      <c r="VMJ73" s="848"/>
      <c r="VMK73" s="848"/>
      <c r="VML73" s="848"/>
      <c r="VMM73" s="848"/>
      <c r="VMN73" s="848"/>
      <c r="VMO73" s="848"/>
      <c r="VMP73" s="848"/>
      <c r="VMQ73" s="848"/>
      <c r="VMR73" s="848"/>
      <c r="VMS73" s="848"/>
      <c r="VMT73" s="848"/>
      <c r="VMU73" s="848"/>
      <c r="VMV73" s="848"/>
      <c r="VMW73" s="848"/>
      <c r="VMX73" s="848"/>
      <c r="VMY73" s="848"/>
      <c r="VMZ73" s="848"/>
      <c r="VNA73" s="848"/>
      <c r="VNB73" s="848"/>
      <c r="VNC73" s="848"/>
      <c r="VND73" s="848"/>
      <c r="VNE73" s="848"/>
      <c r="VNF73" s="848"/>
      <c r="VNG73" s="848"/>
      <c r="VNH73" s="848"/>
      <c r="VNI73" s="848"/>
      <c r="VNJ73" s="848"/>
      <c r="VNK73" s="848"/>
      <c r="VNL73" s="848"/>
      <c r="VNM73" s="848"/>
      <c r="VNN73" s="848"/>
      <c r="VNO73" s="848"/>
      <c r="VNP73" s="848"/>
      <c r="VNQ73" s="848"/>
      <c r="VNR73" s="848"/>
      <c r="VNS73" s="848"/>
      <c r="VNT73" s="848"/>
      <c r="VNU73" s="848"/>
      <c r="VNV73" s="848"/>
      <c r="VNW73" s="848"/>
      <c r="VNX73" s="848"/>
      <c r="VNY73" s="848"/>
      <c r="VNZ73" s="848"/>
      <c r="VOA73" s="848"/>
      <c r="VOB73" s="848"/>
      <c r="VOC73" s="848"/>
      <c r="VOD73" s="848"/>
      <c r="VOE73" s="848"/>
      <c r="VOF73" s="848"/>
      <c r="VOG73" s="848"/>
      <c r="VOH73" s="848"/>
      <c r="VOI73" s="848"/>
      <c r="VOJ73" s="848"/>
      <c r="VOK73" s="848"/>
      <c r="VOL73" s="848"/>
      <c r="VOM73" s="848"/>
      <c r="VON73" s="848"/>
      <c r="VOO73" s="848"/>
      <c r="VOP73" s="848"/>
      <c r="VOQ73" s="848"/>
      <c r="VOR73" s="848"/>
      <c r="VOS73" s="848"/>
      <c r="VOT73" s="848"/>
      <c r="VOU73" s="848"/>
      <c r="VOV73" s="848"/>
      <c r="VOW73" s="848"/>
      <c r="VOX73" s="848"/>
      <c r="VOY73" s="848"/>
      <c r="VOZ73" s="848"/>
      <c r="VPA73" s="848"/>
      <c r="VPB73" s="848"/>
      <c r="VPC73" s="848"/>
      <c r="VPD73" s="848"/>
      <c r="VPE73" s="848"/>
      <c r="VPF73" s="848"/>
      <c r="VPG73" s="848"/>
      <c r="VPH73" s="848"/>
      <c r="VPI73" s="848"/>
      <c r="VPJ73" s="848"/>
      <c r="VPK73" s="848"/>
      <c r="VPL73" s="848"/>
      <c r="VPM73" s="848"/>
      <c r="VPN73" s="848"/>
      <c r="VPO73" s="848"/>
      <c r="VPP73" s="848"/>
      <c r="VPQ73" s="848"/>
      <c r="VPR73" s="848"/>
      <c r="VPS73" s="848"/>
      <c r="VPT73" s="848"/>
      <c r="VPU73" s="848"/>
      <c r="VPV73" s="848"/>
      <c r="VPW73" s="848"/>
      <c r="VPX73" s="848"/>
      <c r="VPY73" s="848"/>
      <c r="VPZ73" s="848"/>
      <c r="VQA73" s="848"/>
      <c r="VQB73" s="848"/>
      <c r="VQC73" s="848"/>
      <c r="VQD73" s="848"/>
      <c r="VQE73" s="848"/>
      <c r="VQF73" s="848"/>
      <c r="VQG73" s="848"/>
      <c r="VQH73" s="848"/>
      <c r="VQI73" s="848"/>
      <c r="VQJ73" s="848"/>
      <c r="VQK73" s="848"/>
      <c r="VQL73" s="848"/>
      <c r="VQM73" s="848"/>
      <c r="VQN73" s="848"/>
      <c r="VQO73" s="848"/>
      <c r="VQP73" s="848"/>
      <c r="VQQ73" s="848"/>
      <c r="VQR73" s="848"/>
      <c r="VQS73" s="848"/>
      <c r="VQT73" s="848"/>
      <c r="VQU73" s="848"/>
      <c r="VQV73" s="848"/>
      <c r="VQW73" s="848"/>
      <c r="VQX73" s="848"/>
      <c r="VQY73" s="848"/>
      <c r="VQZ73" s="848"/>
      <c r="VRA73" s="848"/>
      <c r="VRB73" s="848"/>
      <c r="VRC73" s="848"/>
      <c r="VRD73" s="848"/>
      <c r="VRE73" s="848"/>
      <c r="VRF73" s="848"/>
      <c r="VRG73" s="848"/>
      <c r="VRH73" s="848"/>
      <c r="VRI73" s="848"/>
      <c r="VRJ73" s="848"/>
      <c r="VRK73" s="848"/>
      <c r="VRL73" s="848"/>
      <c r="VRM73" s="848"/>
      <c r="VRN73" s="848"/>
      <c r="VRO73" s="848"/>
      <c r="VRP73" s="848"/>
      <c r="VRQ73" s="848"/>
      <c r="VRR73" s="848"/>
      <c r="VRS73" s="848"/>
      <c r="VRT73" s="848"/>
      <c r="VRU73" s="848"/>
      <c r="VRV73" s="848"/>
      <c r="VRW73" s="848"/>
      <c r="VRX73" s="848"/>
      <c r="VRY73" s="848"/>
      <c r="VRZ73" s="848"/>
      <c r="VSA73" s="848"/>
      <c r="VSB73" s="848"/>
      <c r="VSC73" s="848"/>
      <c r="VSD73" s="848"/>
      <c r="VSE73" s="848"/>
      <c r="VSF73" s="848"/>
      <c r="VSG73" s="848"/>
      <c r="VSH73" s="848"/>
      <c r="VSI73" s="848"/>
      <c r="VSJ73" s="848"/>
      <c r="VSK73" s="848"/>
      <c r="VSL73" s="848"/>
      <c r="VSM73" s="848"/>
      <c r="VSN73" s="848"/>
      <c r="VSO73" s="848"/>
      <c r="VSP73" s="848"/>
      <c r="VSQ73" s="848"/>
      <c r="VSR73" s="848"/>
      <c r="VSS73" s="848"/>
      <c r="VST73" s="848"/>
      <c r="VSU73" s="848"/>
      <c r="VSV73" s="848"/>
      <c r="VSW73" s="848"/>
      <c r="VSX73" s="848"/>
      <c r="VSY73" s="848"/>
      <c r="VSZ73" s="848"/>
      <c r="VTA73" s="848"/>
      <c r="VTB73" s="848"/>
      <c r="VTC73" s="848"/>
      <c r="VTD73" s="848"/>
      <c r="VTE73" s="848"/>
      <c r="VTF73" s="848"/>
      <c r="VTG73" s="848"/>
      <c r="VTH73" s="848"/>
      <c r="VTI73" s="848"/>
      <c r="VTJ73" s="848"/>
      <c r="VTK73" s="848"/>
      <c r="VTL73" s="848"/>
      <c r="VTM73" s="848"/>
      <c r="VTN73" s="848"/>
      <c r="VTO73" s="848"/>
      <c r="VTP73" s="848"/>
      <c r="VTQ73" s="848"/>
      <c r="VTR73" s="848"/>
      <c r="VTS73" s="848"/>
      <c r="VTT73" s="848"/>
      <c r="VTU73" s="848"/>
      <c r="VTV73" s="848"/>
      <c r="VTW73" s="848"/>
      <c r="VTX73" s="848"/>
      <c r="VTY73" s="848"/>
      <c r="VTZ73" s="848"/>
      <c r="VUA73" s="848"/>
      <c r="VUB73" s="848"/>
      <c r="VUC73" s="848"/>
      <c r="VUD73" s="848"/>
      <c r="VUE73" s="848"/>
      <c r="VUF73" s="848"/>
      <c r="VUG73" s="848"/>
      <c r="VUH73" s="848"/>
      <c r="VUI73" s="848"/>
      <c r="VUJ73" s="848"/>
      <c r="VUK73" s="848"/>
      <c r="VUL73" s="848"/>
      <c r="VUM73" s="848"/>
      <c r="VUN73" s="848"/>
      <c r="VUO73" s="848"/>
      <c r="VUP73" s="848"/>
      <c r="VUQ73" s="848"/>
      <c r="VUR73" s="848"/>
      <c r="VUS73" s="848"/>
      <c r="VUT73" s="848"/>
      <c r="VUU73" s="848"/>
      <c r="VUV73" s="848"/>
      <c r="VUW73" s="848"/>
      <c r="VUX73" s="848"/>
      <c r="VUY73" s="848"/>
      <c r="VUZ73" s="848"/>
      <c r="VVA73" s="848"/>
      <c r="VVB73" s="848"/>
      <c r="VVC73" s="848"/>
      <c r="VVD73" s="848"/>
      <c r="VVE73" s="848"/>
      <c r="VVF73" s="848"/>
      <c r="VVG73" s="848"/>
      <c r="VVH73" s="848"/>
      <c r="VVI73" s="848"/>
      <c r="VVJ73" s="848"/>
      <c r="VVK73" s="848"/>
      <c r="VVL73" s="848"/>
      <c r="VVM73" s="848"/>
      <c r="VVN73" s="848"/>
      <c r="VVO73" s="848"/>
      <c r="VVP73" s="848"/>
      <c r="VVQ73" s="848"/>
      <c r="VVR73" s="848"/>
      <c r="VVS73" s="848"/>
      <c r="VVT73" s="848"/>
      <c r="VVU73" s="848"/>
      <c r="VVV73" s="848"/>
      <c r="VVW73" s="848"/>
      <c r="VVX73" s="848"/>
      <c r="VVY73" s="848"/>
      <c r="VVZ73" s="848"/>
      <c r="VWA73" s="848"/>
      <c r="VWB73" s="848"/>
      <c r="VWC73" s="848"/>
      <c r="VWD73" s="848"/>
      <c r="VWE73" s="848"/>
      <c r="VWF73" s="848"/>
      <c r="VWG73" s="848"/>
      <c r="VWH73" s="848"/>
      <c r="VWI73" s="848"/>
      <c r="VWJ73" s="848"/>
      <c r="VWK73" s="848"/>
      <c r="VWL73" s="848"/>
      <c r="VWM73" s="848"/>
      <c r="VWN73" s="848"/>
      <c r="VWO73" s="848"/>
      <c r="VWP73" s="848"/>
      <c r="VWQ73" s="848"/>
      <c r="VWR73" s="848"/>
      <c r="VWS73" s="848"/>
      <c r="VWT73" s="848"/>
      <c r="VWU73" s="848"/>
      <c r="VWV73" s="848"/>
      <c r="VWW73" s="848"/>
      <c r="VWX73" s="848"/>
      <c r="VWY73" s="848"/>
      <c r="VWZ73" s="848"/>
      <c r="VXA73" s="848"/>
      <c r="VXB73" s="848"/>
      <c r="VXC73" s="848"/>
      <c r="VXD73" s="848"/>
      <c r="VXE73" s="848"/>
      <c r="VXF73" s="848"/>
      <c r="VXG73" s="848"/>
      <c r="VXH73" s="848"/>
      <c r="VXI73" s="848"/>
      <c r="VXJ73" s="848"/>
      <c r="VXK73" s="848"/>
      <c r="VXL73" s="848"/>
      <c r="VXM73" s="848"/>
      <c r="VXN73" s="848"/>
      <c r="VXO73" s="848"/>
      <c r="VXP73" s="848"/>
      <c r="VXQ73" s="848"/>
      <c r="VXR73" s="848"/>
      <c r="VXS73" s="848"/>
      <c r="VXT73" s="848"/>
      <c r="VXU73" s="848"/>
      <c r="VXV73" s="848"/>
      <c r="VXW73" s="848"/>
      <c r="VXX73" s="848"/>
      <c r="VXY73" s="848"/>
      <c r="VXZ73" s="848"/>
      <c r="VYA73" s="848"/>
      <c r="VYB73" s="848"/>
      <c r="VYC73" s="848"/>
      <c r="VYD73" s="848"/>
      <c r="VYE73" s="848"/>
      <c r="VYF73" s="848"/>
      <c r="VYG73" s="848"/>
      <c r="VYH73" s="848"/>
      <c r="VYI73" s="848"/>
      <c r="VYJ73" s="848"/>
      <c r="VYK73" s="848"/>
      <c r="VYL73" s="848"/>
      <c r="VYM73" s="848"/>
      <c r="VYN73" s="848"/>
      <c r="VYO73" s="848"/>
      <c r="VYP73" s="848"/>
      <c r="VYQ73" s="848"/>
      <c r="VYR73" s="848"/>
      <c r="VYS73" s="848"/>
      <c r="VYT73" s="848"/>
      <c r="VYU73" s="848"/>
      <c r="VYV73" s="848"/>
      <c r="VYW73" s="848"/>
      <c r="VYX73" s="848"/>
      <c r="VYY73" s="848"/>
      <c r="VYZ73" s="848"/>
      <c r="VZA73" s="848"/>
      <c r="VZB73" s="848"/>
      <c r="VZC73" s="848"/>
      <c r="VZD73" s="848"/>
      <c r="VZE73" s="848"/>
      <c r="VZF73" s="848"/>
      <c r="VZG73" s="848"/>
      <c r="VZH73" s="848"/>
      <c r="VZI73" s="848"/>
      <c r="VZJ73" s="848"/>
      <c r="VZK73" s="848"/>
      <c r="VZL73" s="848"/>
      <c r="VZM73" s="848"/>
      <c r="VZN73" s="848"/>
      <c r="VZO73" s="848"/>
      <c r="VZP73" s="848"/>
      <c r="VZQ73" s="848"/>
      <c r="VZR73" s="848"/>
      <c r="VZS73" s="848"/>
      <c r="VZT73" s="848"/>
      <c r="VZU73" s="848"/>
      <c r="VZV73" s="848"/>
      <c r="VZW73" s="848"/>
      <c r="VZX73" s="848"/>
      <c r="VZY73" s="848"/>
      <c r="VZZ73" s="848"/>
      <c r="WAA73" s="848"/>
      <c r="WAB73" s="848"/>
      <c r="WAC73" s="848"/>
      <c r="WAD73" s="848"/>
      <c r="WAE73" s="848"/>
      <c r="WAF73" s="848"/>
      <c r="WAG73" s="848"/>
      <c r="WAH73" s="848"/>
      <c r="WAI73" s="848"/>
      <c r="WAJ73" s="848"/>
      <c r="WAK73" s="848"/>
      <c r="WAL73" s="848"/>
      <c r="WAM73" s="848"/>
      <c r="WAN73" s="848"/>
      <c r="WAO73" s="848"/>
      <c r="WAP73" s="848"/>
      <c r="WAQ73" s="848"/>
      <c r="WAR73" s="848"/>
      <c r="WAS73" s="848"/>
      <c r="WAT73" s="848"/>
      <c r="WAU73" s="848"/>
      <c r="WAV73" s="848"/>
      <c r="WAW73" s="848"/>
      <c r="WAX73" s="848"/>
      <c r="WAY73" s="848"/>
      <c r="WAZ73" s="848"/>
      <c r="WBA73" s="848"/>
      <c r="WBB73" s="848"/>
      <c r="WBC73" s="848"/>
      <c r="WBD73" s="848"/>
      <c r="WBE73" s="848"/>
      <c r="WBF73" s="848"/>
      <c r="WBG73" s="848"/>
      <c r="WBH73" s="848"/>
      <c r="WBI73" s="848"/>
      <c r="WBJ73" s="848"/>
      <c r="WBK73" s="848"/>
      <c r="WBL73" s="848"/>
      <c r="WBM73" s="848"/>
      <c r="WBN73" s="848"/>
      <c r="WBO73" s="848"/>
      <c r="WBP73" s="848"/>
      <c r="WBQ73" s="848"/>
      <c r="WBR73" s="848"/>
      <c r="WBS73" s="848"/>
      <c r="WBT73" s="848"/>
      <c r="WBU73" s="848"/>
      <c r="WBV73" s="848"/>
      <c r="WBW73" s="848"/>
      <c r="WBX73" s="848"/>
      <c r="WBY73" s="848"/>
      <c r="WBZ73" s="848"/>
      <c r="WCA73" s="848"/>
      <c r="WCB73" s="848"/>
      <c r="WCC73" s="848"/>
      <c r="WCD73" s="848"/>
      <c r="WCE73" s="848"/>
      <c r="WCF73" s="848"/>
      <c r="WCG73" s="848"/>
      <c r="WCH73" s="848"/>
      <c r="WCI73" s="848"/>
      <c r="WCJ73" s="848"/>
      <c r="WCK73" s="848"/>
      <c r="WCL73" s="848"/>
      <c r="WCM73" s="848"/>
      <c r="WCN73" s="848"/>
      <c r="WCO73" s="848"/>
      <c r="WCP73" s="848"/>
      <c r="WCQ73" s="848"/>
      <c r="WCR73" s="848"/>
      <c r="WCS73" s="848"/>
      <c r="WCT73" s="848"/>
      <c r="WCU73" s="848"/>
      <c r="WCV73" s="848"/>
      <c r="WCW73" s="848"/>
      <c r="WCX73" s="848"/>
      <c r="WCY73" s="848"/>
      <c r="WCZ73" s="848"/>
      <c r="WDA73" s="848"/>
      <c r="WDB73" s="848"/>
      <c r="WDC73" s="848"/>
      <c r="WDD73" s="848"/>
      <c r="WDE73" s="848"/>
      <c r="WDF73" s="848"/>
      <c r="WDG73" s="848"/>
      <c r="WDH73" s="848"/>
      <c r="WDI73" s="848"/>
      <c r="WDJ73" s="848"/>
      <c r="WDK73" s="848"/>
      <c r="WDL73" s="848"/>
      <c r="WDM73" s="848"/>
      <c r="WDN73" s="848"/>
      <c r="WDO73" s="848"/>
      <c r="WDP73" s="848"/>
      <c r="WDQ73" s="848"/>
      <c r="WDR73" s="848"/>
      <c r="WDS73" s="848"/>
      <c r="WDT73" s="848"/>
      <c r="WDU73" s="848"/>
      <c r="WDV73" s="848"/>
      <c r="WDW73" s="848"/>
      <c r="WDX73" s="848"/>
      <c r="WDY73" s="848"/>
      <c r="WDZ73" s="848"/>
      <c r="WEA73" s="848"/>
      <c r="WEB73" s="848"/>
      <c r="WEC73" s="848"/>
      <c r="WED73" s="848"/>
      <c r="WEE73" s="848"/>
      <c r="WEF73" s="848"/>
      <c r="WEG73" s="848"/>
      <c r="WEH73" s="848"/>
      <c r="WEI73" s="848"/>
      <c r="WEJ73" s="848"/>
      <c r="WEK73" s="848"/>
      <c r="WEL73" s="848"/>
      <c r="WEM73" s="848"/>
      <c r="WEN73" s="848"/>
      <c r="WEO73" s="848"/>
      <c r="WEP73" s="848"/>
      <c r="WEQ73" s="848"/>
      <c r="WER73" s="848"/>
      <c r="WES73" s="848"/>
      <c r="WET73" s="848"/>
      <c r="WEU73" s="848"/>
      <c r="WEV73" s="848"/>
      <c r="WEW73" s="848"/>
      <c r="WEX73" s="848"/>
      <c r="WEY73" s="848"/>
      <c r="WEZ73" s="848"/>
      <c r="WFA73" s="848"/>
      <c r="WFB73" s="848"/>
      <c r="WFC73" s="848"/>
      <c r="WFD73" s="848"/>
      <c r="WFE73" s="848"/>
      <c r="WFF73" s="848"/>
      <c r="WFG73" s="848"/>
      <c r="WFH73" s="848"/>
      <c r="WFI73" s="848"/>
      <c r="WFJ73" s="848"/>
      <c r="WFK73" s="848"/>
      <c r="WFL73" s="848"/>
      <c r="WFM73" s="848"/>
      <c r="WFN73" s="848"/>
      <c r="WFO73" s="848"/>
      <c r="WFP73" s="848"/>
      <c r="WFQ73" s="848"/>
      <c r="WFR73" s="848"/>
      <c r="WFS73" s="848"/>
      <c r="WFT73" s="848"/>
      <c r="WFU73" s="848"/>
      <c r="WFV73" s="848"/>
      <c r="WFW73" s="848"/>
      <c r="WFX73" s="848"/>
      <c r="WFY73" s="848"/>
      <c r="WFZ73" s="848"/>
      <c r="WGA73" s="848"/>
      <c r="WGB73" s="848"/>
      <c r="WGC73" s="848"/>
      <c r="WGD73" s="848"/>
      <c r="WGE73" s="848"/>
      <c r="WGF73" s="848"/>
      <c r="WGG73" s="848"/>
      <c r="WGH73" s="848"/>
      <c r="WGI73" s="848"/>
      <c r="WGJ73" s="848"/>
      <c r="WGK73" s="848"/>
      <c r="WGL73" s="848"/>
      <c r="WGM73" s="848"/>
      <c r="WGN73" s="848"/>
      <c r="WGO73" s="848"/>
      <c r="WGP73" s="848"/>
      <c r="WGQ73" s="848"/>
      <c r="WGR73" s="848"/>
      <c r="WGS73" s="848"/>
      <c r="WGT73" s="848"/>
      <c r="WGU73" s="848"/>
      <c r="WGV73" s="848"/>
      <c r="WGW73" s="848"/>
      <c r="WGX73" s="848"/>
      <c r="WGY73" s="848"/>
      <c r="WGZ73" s="848"/>
      <c r="WHA73" s="848"/>
      <c r="WHB73" s="848"/>
      <c r="WHC73" s="848"/>
      <c r="WHD73" s="848"/>
      <c r="WHE73" s="848"/>
      <c r="WHF73" s="848"/>
      <c r="WHG73" s="848"/>
      <c r="WHH73" s="848"/>
      <c r="WHI73" s="848"/>
      <c r="WHJ73" s="848"/>
      <c r="WHK73" s="848"/>
      <c r="WHL73" s="848"/>
      <c r="WHM73" s="848"/>
      <c r="WHN73" s="848"/>
      <c r="WHO73" s="848"/>
      <c r="WHP73" s="848"/>
      <c r="WHQ73" s="848"/>
      <c r="WHR73" s="848"/>
      <c r="WHS73" s="848"/>
      <c r="WHT73" s="848"/>
      <c r="WHU73" s="848"/>
      <c r="WHV73" s="848"/>
      <c r="WHW73" s="848"/>
      <c r="WHX73" s="848"/>
      <c r="WHY73" s="848"/>
      <c r="WHZ73" s="848"/>
      <c r="WIA73" s="848"/>
      <c r="WIB73" s="848"/>
      <c r="WIC73" s="848"/>
      <c r="WID73" s="848"/>
      <c r="WIE73" s="848"/>
      <c r="WIF73" s="848"/>
      <c r="WIG73" s="848"/>
      <c r="WIH73" s="848"/>
      <c r="WII73" s="848"/>
      <c r="WIJ73" s="848"/>
      <c r="WIK73" s="848"/>
      <c r="WIL73" s="848"/>
      <c r="WIM73" s="848"/>
      <c r="WIN73" s="848"/>
      <c r="WIO73" s="848"/>
      <c r="WIP73" s="848"/>
      <c r="WIQ73" s="848"/>
      <c r="WIR73" s="848"/>
      <c r="WIS73" s="848"/>
      <c r="WIT73" s="848"/>
      <c r="WIU73" s="848"/>
      <c r="WIV73" s="848"/>
      <c r="WIW73" s="848"/>
      <c r="WIX73" s="848"/>
      <c r="WIY73" s="848"/>
      <c r="WIZ73" s="848"/>
      <c r="WJA73" s="848"/>
      <c r="WJB73" s="848"/>
      <c r="WJC73" s="848"/>
      <c r="WJD73" s="848"/>
      <c r="WJE73" s="848"/>
      <c r="WJF73" s="848"/>
      <c r="WJG73" s="848"/>
      <c r="WJH73" s="848"/>
      <c r="WJI73" s="848"/>
      <c r="WJJ73" s="848"/>
      <c r="WJK73" s="848"/>
      <c r="WJL73" s="848"/>
      <c r="WJM73" s="848"/>
      <c r="WJN73" s="848"/>
      <c r="WJO73" s="848"/>
      <c r="WJP73" s="848"/>
      <c r="WJQ73" s="848"/>
      <c r="WJR73" s="848"/>
      <c r="WJS73" s="848"/>
      <c r="WJT73" s="848"/>
      <c r="WJU73" s="848"/>
      <c r="WJV73" s="848"/>
      <c r="WJW73" s="848"/>
      <c r="WJX73" s="848"/>
      <c r="WJY73" s="848"/>
      <c r="WJZ73" s="848"/>
      <c r="WKA73" s="848"/>
      <c r="WKB73" s="848"/>
      <c r="WKC73" s="848"/>
      <c r="WKD73" s="848"/>
      <c r="WKE73" s="848"/>
      <c r="WKF73" s="848"/>
      <c r="WKG73" s="848"/>
      <c r="WKH73" s="848"/>
      <c r="WKI73" s="848"/>
      <c r="WKJ73" s="848"/>
      <c r="WKK73" s="848"/>
      <c r="WKL73" s="848"/>
      <c r="WKM73" s="848"/>
      <c r="WKN73" s="848"/>
      <c r="WKO73" s="848"/>
      <c r="WKP73" s="848"/>
      <c r="WKQ73" s="848"/>
      <c r="WKR73" s="848"/>
      <c r="WKS73" s="848"/>
      <c r="WKT73" s="848"/>
      <c r="WKU73" s="848"/>
      <c r="WKV73" s="848"/>
      <c r="WKW73" s="848"/>
      <c r="WKX73" s="848"/>
      <c r="WKY73" s="848"/>
      <c r="WKZ73" s="848"/>
      <c r="WLA73" s="848"/>
      <c r="WLB73" s="848"/>
      <c r="WLC73" s="848"/>
      <c r="WLD73" s="848"/>
      <c r="WLE73" s="848"/>
      <c r="WLF73" s="848"/>
      <c r="WLG73" s="848"/>
      <c r="WLH73" s="848"/>
      <c r="WLI73" s="848"/>
      <c r="WLJ73" s="848"/>
      <c r="WLK73" s="848"/>
      <c r="WLL73" s="848"/>
      <c r="WLM73" s="848"/>
      <c r="WLN73" s="848"/>
      <c r="WLO73" s="848"/>
      <c r="WLP73" s="848"/>
      <c r="WLQ73" s="848"/>
      <c r="WLR73" s="848"/>
      <c r="WLS73" s="848"/>
      <c r="WLT73" s="848"/>
      <c r="WLU73" s="848"/>
      <c r="WLV73" s="848"/>
      <c r="WLW73" s="848"/>
      <c r="WLX73" s="848"/>
      <c r="WLY73" s="848"/>
      <c r="WLZ73" s="848"/>
      <c r="WMA73" s="848"/>
      <c r="WMB73" s="848"/>
      <c r="WMC73" s="848"/>
      <c r="WMD73" s="848"/>
      <c r="WME73" s="848"/>
      <c r="WMF73" s="848"/>
      <c r="WMG73" s="848"/>
      <c r="WMH73" s="848"/>
      <c r="WMI73" s="848"/>
      <c r="WMJ73" s="848"/>
      <c r="WMK73" s="848"/>
      <c r="WML73" s="848"/>
      <c r="WMM73" s="848"/>
      <c r="WMN73" s="848"/>
      <c r="WMO73" s="848"/>
      <c r="WMP73" s="848"/>
      <c r="WMQ73" s="848"/>
      <c r="WMR73" s="848"/>
      <c r="WMS73" s="848"/>
      <c r="WMT73" s="848"/>
      <c r="WMU73" s="848"/>
      <c r="WMV73" s="848"/>
      <c r="WMW73" s="848"/>
      <c r="WMX73" s="848"/>
      <c r="WMY73" s="848"/>
      <c r="WMZ73" s="848"/>
      <c r="WNA73" s="848"/>
      <c r="WNB73" s="848"/>
      <c r="WNC73" s="848"/>
      <c r="WND73" s="848"/>
      <c r="WNE73" s="848"/>
      <c r="WNF73" s="848"/>
      <c r="WNG73" s="848"/>
      <c r="WNH73" s="848"/>
      <c r="WNI73" s="848"/>
      <c r="WNJ73" s="848"/>
      <c r="WNK73" s="848"/>
      <c r="WNL73" s="848"/>
      <c r="WNM73" s="848"/>
      <c r="WNN73" s="848"/>
      <c r="WNO73" s="848"/>
      <c r="WNP73" s="848"/>
      <c r="WNQ73" s="848"/>
      <c r="WNR73" s="848"/>
      <c r="WNS73" s="848"/>
      <c r="WNT73" s="848"/>
      <c r="WNU73" s="848"/>
      <c r="WNV73" s="848"/>
      <c r="WNW73" s="848"/>
      <c r="WNX73" s="848"/>
      <c r="WNY73" s="848"/>
      <c r="WNZ73" s="848"/>
      <c r="WOA73" s="848"/>
      <c r="WOB73" s="848"/>
      <c r="WOC73" s="848"/>
      <c r="WOD73" s="848"/>
      <c r="WOE73" s="848"/>
      <c r="WOF73" s="848"/>
      <c r="WOG73" s="848"/>
      <c r="WOH73" s="848"/>
      <c r="WOI73" s="848"/>
      <c r="WOJ73" s="848"/>
      <c r="WOK73" s="848"/>
      <c r="WOL73" s="848"/>
      <c r="WOM73" s="848"/>
      <c r="WON73" s="848"/>
      <c r="WOO73" s="848"/>
      <c r="WOP73" s="848"/>
      <c r="WOQ73" s="848"/>
      <c r="WOR73" s="848"/>
      <c r="WOS73" s="848"/>
      <c r="WOT73" s="848"/>
      <c r="WOU73" s="848"/>
      <c r="WOV73" s="848"/>
      <c r="WOW73" s="848"/>
      <c r="WOX73" s="848"/>
      <c r="WOY73" s="848"/>
      <c r="WOZ73" s="848"/>
      <c r="WPA73" s="848"/>
      <c r="WPB73" s="848"/>
      <c r="WPC73" s="848"/>
      <c r="WPD73" s="848"/>
      <c r="WPE73" s="848"/>
      <c r="WPF73" s="848"/>
      <c r="WPG73" s="848"/>
      <c r="WPH73" s="848"/>
      <c r="WPI73" s="848"/>
      <c r="WPJ73" s="848"/>
      <c r="WPK73" s="848"/>
      <c r="WPL73" s="848"/>
      <c r="WPM73" s="848"/>
      <c r="WPN73" s="848"/>
      <c r="WPO73" s="848"/>
      <c r="WPP73" s="848"/>
      <c r="WPQ73" s="848"/>
      <c r="WPR73" s="848"/>
      <c r="WPS73" s="848"/>
      <c r="WPT73" s="848"/>
      <c r="WPU73" s="848"/>
      <c r="WPV73" s="848"/>
      <c r="WPW73" s="848"/>
      <c r="WPX73" s="848"/>
      <c r="WPY73" s="848"/>
      <c r="WPZ73" s="848"/>
      <c r="WQA73" s="848"/>
      <c r="WQB73" s="848"/>
      <c r="WQC73" s="848"/>
      <c r="WQD73" s="848"/>
      <c r="WQE73" s="848"/>
      <c r="WQF73" s="848"/>
      <c r="WQG73" s="848"/>
      <c r="WQH73" s="848"/>
      <c r="WQI73" s="848"/>
      <c r="WQJ73" s="848"/>
      <c r="WQK73" s="848"/>
      <c r="WQL73" s="848"/>
      <c r="WQM73" s="848"/>
      <c r="WQN73" s="848"/>
      <c r="WQO73" s="848"/>
      <c r="WQP73" s="848"/>
      <c r="WQQ73" s="848"/>
      <c r="WQR73" s="848"/>
      <c r="WQS73" s="848"/>
      <c r="WQT73" s="848"/>
      <c r="WQU73" s="848"/>
      <c r="WQV73" s="848"/>
      <c r="WQW73" s="848"/>
      <c r="WQX73" s="848"/>
      <c r="WQY73" s="848"/>
      <c r="WQZ73" s="848"/>
      <c r="WRA73" s="848"/>
      <c r="WRB73" s="848"/>
      <c r="WRC73" s="848"/>
      <c r="WRD73" s="848"/>
      <c r="WRE73" s="848"/>
      <c r="WRF73" s="848"/>
      <c r="WRG73" s="848"/>
      <c r="WRH73" s="848"/>
      <c r="WRI73" s="848"/>
      <c r="WRJ73" s="848"/>
      <c r="WRK73" s="848"/>
      <c r="WRL73" s="848"/>
      <c r="WRM73" s="848"/>
      <c r="WRN73" s="848"/>
      <c r="WRO73" s="848"/>
      <c r="WRP73" s="848"/>
      <c r="WRQ73" s="848"/>
      <c r="WRR73" s="848"/>
      <c r="WRS73" s="848"/>
      <c r="WRT73" s="848"/>
      <c r="WRU73" s="848"/>
      <c r="WRV73" s="848"/>
      <c r="WRW73" s="848"/>
      <c r="WRX73" s="848"/>
      <c r="WRY73" s="848"/>
      <c r="WRZ73" s="848"/>
      <c r="WSA73" s="848"/>
      <c r="WSB73" s="848"/>
      <c r="WSC73" s="848"/>
      <c r="WSD73" s="848"/>
      <c r="WSE73" s="848"/>
      <c r="WSF73" s="848"/>
      <c r="WSG73" s="848"/>
      <c r="WSH73" s="848"/>
      <c r="WSI73" s="848"/>
      <c r="WSJ73" s="848"/>
      <c r="WSK73" s="848"/>
      <c r="WSL73" s="848"/>
      <c r="WSM73" s="848"/>
      <c r="WSN73" s="848"/>
      <c r="WSO73" s="848"/>
      <c r="WSP73" s="848"/>
      <c r="WSQ73" s="848"/>
      <c r="WSR73" s="848"/>
      <c r="WSS73" s="848"/>
      <c r="WST73" s="848"/>
      <c r="WSU73" s="848"/>
      <c r="WSV73" s="848"/>
      <c r="WSW73" s="848"/>
      <c r="WSX73" s="848"/>
      <c r="WSY73" s="848"/>
      <c r="WSZ73" s="848"/>
      <c r="WTA73" s="848"/>
      <c r="WTB73" s="848"/>
      <c r="WTC73" s="848"/>
      <c r="WTD73" s="848"/>
      <c r="WTE73" s="848"/>
      <c r="WTF73" s="848"/>
      <c r="WTG73" s="848"/>
      <c r="WTH73" s="848"/>
      <c r="WTI73" s="848"/>
      <c r="WTJ73" s="848"/>
      <c r="WTK73" s="848"/>
      <c r="WTL73" s="848"/>
      <c r="WTM73" s="848"/>
      <c r="WTN73" s="848"/>
      <c r="WTO73" s="848"/>
      <c r="WTP73" s="848"/>
      <c r="WTQ73" s="848"/>
      <c r="WTR73" s="848"/>
      <c r="WTS73" s="848"/>
      <c r="WTT73" s="848"/>
      <c r="WTU73" s="848"/>
      <c r="WTV73" s="848"/>
      <c r="WTW73" s="848"/>
      <c r="WTX73" s="848"/>
      <c r="WTY73" s="848"/>
      <c r="WTZ73" s="848"/>
      <c r="WUA73" s="848"/>
      <c r="WUB73" s="848"/>
      <c r="WUC73" s="848"/>
      <c r="WUD73" s="848"/>
      <c r="WUE73" s="848"/>
      <c r="WUF73" s="848"/>
      <c r="WUG73" s="848"/>
      <c r="WUH73" s="848"/>
      <c r="WUI73" s="848"/>
      <c r="WUJ73" s="848"/>
      <c r="WUK73" s="848"/>
      <c r="WUL73" s="848"/>
      <c r="WUM73" s="848"/>
      <c r="WUN73" s="848"/>
      <c r="WUO73" s="848"/>
      <c r="WUP73" s="848"/>
      <c r="WUQ73" s="848"/>
      <c r="WUR73" s="848"/>
      <c r="WUS73" s="848"/>
      <c r="WUT73" s="848"/>
      <c r="WUU73" s="848"/>
      <c r="WUV73" s="848"/>
      <c r="WUW73" s="848"/>
      <c r="WUX73" s="848"/>
      <c r="WUY73" s="848"/>
      <c r="WUZ73" s="848"/>
      <c r="WVA73" s="848"/>
      <c r="WVB73" s="848"/>
      <c r="WVC73" s="848"/>
      <c r="WVD73" s="848"/>
      <c r="WVE73" s="848"/>
      <c r="WVF73" s="848"/>
      <c r="WVG73" s="848"/>
      <c r="WVH73" s="848"/>
      <c r="WVI73" s="848"/>
      <c r="WVJ73" s="848"/>
      <c r="WVK73" s="848"/>
      <c r="WVL73" s="848"/>
      <c r="WVM73" s="848"/>
      <c r="WVN73" s="848"/>
      <c r="WVO73" s="848"/>
      <c r="WVP73" s="848"/>
      <c r="WVQ73" s="848"/>
      <c r="WVR73" s="848"/>
      <c r="WVS73" s="848"/>
      <c r="WVT73" s="848"/>
      <c r="WVU73" s="848"/>
      <c r="WVV73" s="848"/>
      <c r="WVW73" s="848"/>
      <c r="WVX73" s="848"/>
      <c r="WVY73" s="848"/>
      <c r="WVZ73" s="848"/>
      <c r="WWA73" s="848"/>
      <c r="WWB73" s="848"/>
      <c r="WWC73" s="848"/>
      <c r="WWD73" s="848"/>
      <c r="WWE73" s="848"/>
      <c r="WWF73" s="848"/>
      <c r="WWG73" s="848"/>
      <c r="WWH73" s="848"/>
      <c r="WWI73" s="848"/>
      <c r="WWJ73" s="848"/>
      <c r="WWK73" s="848"/>
      <c r="WWL73" s="848"/>
      <c r="WWM73" s="848"/>
      <c r="WWN73" s="848"/>
      <c r="WWO73" s="848"/>
      <c r="WWP73" s="848"/>
      <c r="WWQ73" s="848"/>
      <c r="WWR73" s="848"/>
      <c r="WWS73" s="848"/>
      <c r="WWT73" s="848"/>
      <c r="WWU73" s="848"/>
      <c r="WWV73" s="848"/>
      <c r="WWW73" s="848"/>
      <c r="WWX73" s="848"/>
      <c r="WWY73" s="848"/>
      <c r="WWZ73" s="848"/>
      <c r="WXA73" s="848"/>
      <c r="WXB73" s="848"/>
      <c r="WXC73" s="848"/>
      <c r="WXD73" s="848"/>
      <c r="WXE73" s="848"/>
      <c r="WXF73" s="848"/>
      <c r="WXG73" s="848"/>
      <c r="WXH73" s="848"/>
      <c r="WXI73" s="848"/>
      <c r="WXJ73" s="848"/>
      <c r="WXK73" s="848"/>
      <c r="WXL73" s="848"/>
      <c r="WXM73" s="848"/>
      <c r="WXN73" s="848"/>
      <c r="WXO73" s="848"/>
      <c r="WXP73" s="848"/>
      <c r="WXQ73" s="848"/>
      <c r="WXR73" s="848"/>
      <c r="WXS73" s="848"/>
      <c r="WXT73" s="848"/>
      <c r="WXU73" s="848"/>
      <c r="WXV73" s="848"/>
      <c r="WXW73" s="848"/>
      <c r="WXX73" s="848"/>
      <c r="WXY73" s="848"/>
      <c r="WXZ73" s="848"/>
      <c r="WYA73" s="848"/>
      <c r="WYB73" s="848"/>
      <c r="WYC73" s="848"/>
      <c r="WYD73" s="848"/>
      <c r="WYE73" s="848"/>
      <c r="WYF73" s="848"/>
      <c r="WYG73" s="848"/>
      <c r="WYH73" s="848"/>
      <c r="WYI73" s="848"/>
      <c r="WYJ73" s="848"/>
      <c r="WYK73" s="848"/>
      <c r="WYL73" s="848"/>
      <c r="WYM73" s="848"/>
      <c r="WYN73" s="848"/>
      <c r="WYO73" s="848"/>
      <c r="WYP73" s="848"/>
      <c r="WYQ73" s="848"/>
      <c r="WYR73" s="848"/>
      <c r="WYS73" s="848"/>
      <c r="WYT73" s="848"/>
      <c r="WYU73" s="848"/>
      <c r="WYV73" s="848"/>
      <c r="WYW73" s="848"/>
      <c r="WYX73" s="848"/>
      <c r="WYY73" s="848"/>
      <c r="WYZ73" s="848"/>
      <c r="WZA73" s="848"/>
      <c r="WZB73" s="848"/>
      <c r="WZC73" s="848"/>
      <c r="WZD73" s="848"/>
      <c r="WZE73" s="848"/>
      <c r="WZF73" s="848"/>
      <c r="WZG73" s="848"/>
      <c r="WZH73" s="848"/>
      <c r="WZI73" s="848"/>
      <c r="WZJ73" s="848"/>
      <c r="WZK73" s="848"/>
      <c r="WZL73" s="848"/>
      <c r="WZM73" s="848"/>
      <c r="WZN73" s="848"/>
      <c r="WZO73" s="848"/>
      <c r="WZP73" s="848"/>
      <c r="WZQ73" s="848"/>
      <c r="WZR73" s="848"/>
      <c r="WZS73" s="848"/>
      <c r="WZT73" s="848"/>
      <c r="WZU73" s="848"/>
      <c r="WZV73" s="848"/>
      <c r="WZW73" s="848"/>
      <c r="WZX73" s="848"/>
      <c r="WZY73" s="848"/>
      <c r="WZZ73" s="848"/>
      <c r="XAA73" s="848"/>
      <c r="XAB73" s="848"/>
      <c r="XAC73" s="848"/>
      <c r="XAD73" s="848"/>
      <c r="XAE73" s="848"/>
      <c r="XAF73" s="848"/>
      <c r="XAG73" s="848"/>
      <c r="XAH73" s="848"/>
      <c r="XAI73" s="848"/>
      <c r="XAJ73" s="848"/>
      <c r="XAK73" s="848"/>
      <c r="XAL73" s="848"/>
      <c r="XAM73" s="848"/>
      <c r="XAN73" s="848"/>
      <c r="XAO73" s="848"/>
      <c r="XAP73" s="848"/>
      <c r="XAQ73" s="848"/>
      <c r="XAR73" s="848"/>
      <c r="XAS73" s="848"/>
      <c r="XAT73" s="848"/>
      <c r="XAU73" s="848"/>
      <c r="XAV73" s="848"/>
      <c r="XAW73" s="848"/>
      <c r="XAX73" s="848"/>
      <c r="XAY73" s="848"/>
      <c r="XAZ73" s="848"/>
      <c r="XBA73" s="848"/>
      <c r="XBB73" s="848"/>
      <c r="XBC73" s="848"/>
      <c r="XBD73" s="848"/>
      <c r="XBE73" s="848"/>
      <c r="XBF73" s="848"/>
      <c r="XBG73" s="848"/>
      <c r="XBH73" s="848"/>
      <c r="XBI73" s="848"/>
      <c r="XBJ73" s="848"/>
      <c r="XBK73" s="848"/>
      <c r="XBL73" s="848"/>
      <c r="XBM73" s="848"/>
      <c r="XBN73" s="848"/>
      <c r="XBO73" s="848"/>
      <c r="XBP73" s="848"/>
      <c r="XBQ73" s="848"/>
      <c r="XBR73" s="848"/>
      <c r="XBS73" s="848"/>
      <c r="XBT73" s="848"/>
      <c r="XBU73" s="848"/>
      <c r="XBV73" s="848"/>
      <c r="XBW73" s="848"/>
      <c r="XBX73" s="848"/>
      <c r="XBY73" s="848"/>
      <c r="XBZ73" s="848"/>
      <c r="XCA73" s="848"/>
      <c r="XCB73" s="848"/>
      <c r="XCC73" s="848"/>
      <c r="XCD73" s="848"/>
      <c r="XCE73" s="848"/>
      <c r="XCF73" s="848"/>
      <c r="XCG73" s="848"/>
      <c r="XCH73" s="848"/>
      <c r="XCI73" s="848"/>
      <c r="XCJ73" s="848"/>
      <c r="XCK73" s="848"/>
      <c r="XCL73" s="848"/>
      <c r="XCM73" s="848"/>
      <c r="XCN73" s="848"/>
      <c r="XCO73" s="848"/>
      <c r="XCP73" s="848"/>
      <c r="XCQ73" s="848"/>
      <c r="XCR73" s="848"/>
      <c r="XCS73" s="848"/>
      <c r="XCT73" s="848"/>
      <c r="XCU73" s="848"/>
      <c r="XCV73" s="848"/>
      <c r="XCW73" s="848"/>
      <c r="XCX73" s="848"/>
      <c r="XCY73" s="848"/>
      <c r="XCZ73" s="848"/>
      <c r="XDA73" s="848"/>
      <c r="XDB73" s="848"/>
      <c r="XDC73" s="848"/>
      <c r="XDD73" s="848"/>
      <c r="XDE73" s="848"/>
      <c r="XDF73" s="848"/>
      <c r="XDG73" s="848"/>
      <c r="XDH73" s="848"/>
      <c r="XDI73" s="848"/>
      <c r="XDJ73" s="848"/>
      <c r="XDK73" s="848"/>
      <c r="XDL73" s="848"/>
      <c r="XDM73" s="848"/>
      <c r="XDN73" s="848"/>
      <c r="XDO73" s="848"/>
      <c r="XDP73" s="848"/>
      <c r="XDQ73" s="848"/>
      <c r="XDR73" s="848"/>
      <c r="XDS73" s="848"/>
      <c r="XDT73" s="848"/>
      <c r="XDU73" s="848"/>
      <c r="XDV73" s="848"/>
      <c r="XDW73" s="848"/>
      <c r="XDX73" s="848"/>
      <c r="XDY73" s="848"/>
      <c r="XDZ73" s="848"/>
      <c r="XEA73" s="848"/>
      <c r="XEB73" s="848"/>
      <c r="XEC73" s="848"/>
      <c r="XED73" s="848"/>
      <c r="XEE73" s="848"/>
      <c r="XEF73" s="848"/>
      <c r="XEG73" s="848"/>
      <c r="XEH73" s="848"/>
      <c r="XEI73" s="848"/>
      <c r="XEJ73" s="848"/>
      <c r="XEK73" s="848"/>
      <c r="XEL73" s="848"/>
      <c r="XEM73" s="848"/>
      <c r="XEN73" s="848"/>
      <c r="XEO73" s="848"/>
      <c r="XEP73" s="848"/>
      <c r="XEQ73" s="848"/>
      <c r="XER73" s="848"/>
      <c r="XES73" s="848"/>
      <c r="XET73" s="848"/>
      <c r="XEU73" s="848"/>
      <c r="XEV73" s="848"/>
      <c r="XEW73" s="848"/>
      <c r="XEX73" s="848"/>
      <c r="XEY73" s="848"/>
      <c r="XEZ73" s="848"/>
      <c r="XFA73" s="848"/>
      <c r="XFB73" s="848"/>
      <c r="XFC73" s="848"/>
      <c r="XFD73" s="848"/>
    </row>
    <row r="74" spans="1:16384" s="602" customFormat="1" ht="30" customHeight="1" x14ac:dyDescent="0.25">
      <c r="A74" s="604" t="s">
        <v>32</v>
      </c>
      <c r="B74" s="154">
        <f t="shared" si="7"/>
        <v>0</v>
      </c>
      <c r="C74" s="154">
        <f t="shared" ref="C74:Q74" si="33">C56+C62+C63+SUM(C66:C73)</f>
        <v>0</v>
      </c>
      <c r="D74" s="154">
        <f t="shared" si="33"/>
        <v>0</v>
      </c>
      <c r="E74" s="154">
        <f t="shared" si="33"/>
        <v>0</v>
      </c>
      <c r="F74" s="154">
        <f t="shared" si="33"/>
        <v>0</v>
      </c>
      <c r="G74" s="154">
        <f t="shared" si="33"/>
        <v>0</v>
      </c>
      <c r="H74" s="154">
        <f t="shared" si="33"/>
        <v>0</v>
      </c>
      <c r="I74" s="154">
        <f t="shared" si="33"/>
        <v>0</v>
      </c>
      <c r="J74" s="154">
        <f t="shared" si="33"/>
        <v>0</v>
      </c>
      <c r="K74" s="154">
        <f t="shared" si="33"/>
        <v>0</v>
      </c>
      <c r="L74" s="154">
        <f t="shared" si="33"/>
        <v>0</v>
      </c>
      <c r="M74" s="154">
        <f t="shared" si="33"/>
        <v>0</v>
      </c>
      <c r="N74" s="154">
        <f t="shared" si="33"/>
        <v>0</v>
      </c>
      <c r="O74" s="154">
        <f t="shared" si="33"/>
        <v>0</v>
      </c>
      <c r="P74" s="154">
        <f t="shared" si="33"/>
        <v>0</v>
      </c>
      <c r="Q74" s="154">
        <f t="shared" si="33"/>
        <v>0</v>
      </c>
      <c r="R74" s="601"/>
      <c r="AA74" s="603"/>
    </row>
    <row r="75" spans="1:16384" s="551" customFormat="1" ht="15" x14ac:dyDescent="0.2">
      <c r="A75" s="591" t="s">
        <v>866</v>
      </c>
      <c r="B75" s="592">
        <f t="shared" si="7"/>
        <v>0</v>
      </c>
      <c r="C75" s="553"/>
      <c r="D75" s="553"/>
      <c r="E75" s="553"/>
      <c r="F75" s="553"/>
      <c r="G75" s="553"/>
      <c r="H75" s="553"/>
      <c r="I75" s="553"/>
      <c r="J75" s="553"/>
      <c r="K75" s="553"/>
      <c r="L75" s="553"/>
      <c r="M75" s="553"/>
      <c r="N75" s="553"/>
      <c r="O75" s="553"/>
      <c r="P75" s="553"/>
      <c r="Q75" s="553"/>
      <c r="R75" s="571"/>
      <c r="AA75" s="552"/>
    </row>
    <row r="76" spans="1:16384" s="602" customFormat="1" ht="32.25" customHeight="1" x14ac:dyDescent="0.25">
      <c r="A76" s="604" t="s">
        <v>124</v>
      </c>
      <c r="B76" s="154">
        <f t="shared" si="7"/>
        <v>0</v>
      </c>
      <c r="C76" s="154">
        <f t="shared" ref="C76:Q76" si="34">C33-C74</f>
        <v>0</v>
      </c>
      <c r="D76" s="154">
        <f t="shared" si="34"/>
        <v>0</v>
      </c>
      <c r="E76" s="154">
        <f t="shared" si="34"/>
        <v>0</v>
      </c>
      <c r="F76" s="154">
        <f t="shared" si="34"/>
        <v>0</v>
      </c>
      <c r="G76" s="154">
        <f t="shared" si="34"/>
        <v>0</v>
      </c>
      <c r="H76" s="154">
        <f t="shared" si="34"/>
        <v>0</v>
      </c>
      <c r="I76" s="154">
        <f t="shared" si="34"/>
        <v>0</v>
      </c>
      <c r="J76" s="154">
        <f t="shared" si="34"/>
        <v>0</v>
      </c>
      <c r="K76" s="154">
        <f t="shared" si="34"/>
        <v>0</v>
      </c>
      <c r="L76" s="154">
        <f t="shared" si="34"/>
        <v>0</v>
      </c>
      <c r="M76" s="154">
        <f t="shared" si="34"/>
        <v>0</v>
      </c>
      <c r="N76" s="154">
        <f t="shared" si="34"/>
        <v>0</v>
      </c>
      <c r="O76" s="154">
        <f t="shared" si="34"/>
        <v>0</v>
      </c>
      <c r="P76" s="154">
        <f t="shared" si="34"/>
        <v>0</v>
      </c>
      <c r="Q76" s="154">
        <f t="shared" si="34"/>
        <v>0</v>
      </c>
      <c r="R76" s="601"/>
      <c r="AA76" s="603"/>
    </row>
    <row r="78" spans="1:16384" s="41" customFormat="1" ht="15.75" x14ac:dyDescent="0.25">
      <c r="A78" s="566"/>
      <c r="B78" s="656"/>
      <c r="C78" s="656"/>
      <c r="D78" s="656"/>
      <c r="E78" s="656"/>
      <c r="F78" s="656"/>
      <c r="G78" s="656"/>
      <c r="H78" s="584"/>
      <c r="I78" s="657"/>
      <c r="J78" s="584"/>
      <c r="K78" s="584"/>
      <c r="L78" s="584"/>
      <c r="M78" s="584"/>
      <c r="N78" s="74"/>
      <c r="O78" s="74"/>
      <c r="P78" s="74"/>
      <c r="Q78" s="74"/>
      <c r="R78" s="492"/>
    </row>
    <row r="79" spans="1:16384" s="44" customFormat="1" ht="28.5" customHeight="1" x14ac:dyDescent="0.2">
      <c r="A79" s="944" t="s">
        <v>808</v>
      </c>
      <c r="B79" s="945"/>
      <c r="C79" s="945"/>
      <c r="D79" s="945"/>
      <c r="E79" s="945"/>
      <c r="F79" s="945"/>
      <c r="G79" s="945"/>
      <c r="H79" s="945"/>
      <c r="I79" s="945"/>
      <c r="J79" s="945"/>
      <c r="K79" s="945"/>
      <c r="L79" s="945"/>
      <c r="M79" s="945"/>
      <c r="N79" s="139"/>
      <c r="O79" s="139"/>
      <c r="P79" s="139"/>
      <c r="Q79" s="139"/>
      <c r="R79" s="169"/>
      <c r="AA79" s="66"/>
    </row>
    <row r="80" spans="1:16384" s="44" customFormat="1" ht="106.5" customHeight="1" x14ac:dyDescent="0.2">
      <c r="A80" s="946" t="s">
        <v>834</v>
      </c>
      <c r="B80" s="947"/>
      <c r="C80" s="947"/>
      <c r="D80" s="947"/>
      <c r="E80" s="947"/>
      <c r="F80" s="947"/>
      <c r="G80" s="947"/>
      <c r="H80" s="947"/>
      <c r="I80" s="467"/>
      <c r="J80" s="467"/>
      <c r="K80" s="467"/>
      <c r="L80" s="467"/>
      <c r="M80" s="467"/>
      <c r="N80" s="139"/>
      <c r="O80" s="139"/>
      <c r="P80" s="139"/>
      <c r="Q80" s="139"/>
      <c r="R80" s="169"/>
      <c r="AA80" s="66"/>
    </row>
    <row r="81" spans="1:27" s="44" customFormat="1" ht="30.75" customHeight="1" x14ac:dyDescent="0.2">
      <c r="A81" s="950" t="s">
        <v>745</v>
      </c>
      <c r="B81" s="950"/>
      <c r="C81" s="950"/>
      <c r="D81" s="950"/>
      <c r="E81" s="950"/>
      <c r="F81" s="950"/>
      <c r="G81" s="950"/>
      <c r="H81" s="950"/>
      <c r="I81" s="652"/>
      <c r="J81" s="652"/>
      <c r="K81" s="652"/>
      <c r="L81" s="652"/>
      <c r="M81" s="652"/>
      <c r="N81" s="652"/>
      <c r="O81" s="652"/>
      <c r="P81" s="652"/>
      <c r="Q81" s="652"/>
      <c r="R81" s="169"/>
      <c r="AA81" s="66"/>
    </row>
    <row r="82" spans="1:27" s="44" customFormat="1" ht="26.25" customHeight="1" x14ac:dyDescent="0.2">
      <c r="A82" s="632"/>
      <c r="B82" s="658"/>
      <c r="C82" s="659" t="s">
        <v>453</v>
      </c>
      <c r="D82" s="948" t="s">
        <v>800</v>
      </c>
      <c r="E82" s="948"/>
      <c r="F82" s="948"/>
      <c r="G82" s="948"/>
      <c r="H82" s="948"/>
      <c r="I82" s="948"/>
      <c r="J82" s="948"/>
      <c r="K82" s="948"/>
      <c r="L82" s="948"/>
      <c r="M82" s="948"/>
      <c r="N82" s="948"/>
      <c r="O82" s="948"/>
      <c r="P82" s="948"/>
      <c r="Q82" s="948"/>
      <c r="R82" s="169"/>
      <c r="AA82" s="66"/>
    </row>
    <row r="83" spans="1:27" s="45" customFormat="1" ht="31.5" customHeight="1" x14ac:dyDescent="0.25">
      <c r="A83" s="505" t="s">
        <v>819</v>
      </c>
      <c r="B83" s="653" t="s">
        <v>30</v>
      </c>
      <c r="C83" s="653">
        <v>0</v>
      </c>
      <c r="D83" s="653">
        <v>1</v>
      </c>
      <c r="E83" s="653">
        <v>2</v>
      </c>
      <c r="F83" s="653">
        <v>3</v>
      </c>
      <c r="G83" s="653">
        <v>4</v>
      </c>
      <c r="H83" s="653">
        <v>5</v>
      </c>
      <c r="I83" s="653">
        <v>6</v>
      </c>
      <c r="J83" s="653">
        <v>7</v>
      </c>
      <c r="K83" s="653">
        <v>8</v>
      </c>
      <c r="L83" s="653">
        <v>9</v>
      </c>
      <c r="M83" s="653">
        <v>10</v>
      </c>
      <c r="N83" s="653">
        <v>11</v>
      </c>
      <c r="O83" s="653">
        <v>12</v>
      </c>
      <c r="P83" s="653">
        <v>13</v>
      </c>
      <c r="Q83" s="653">
        <v>14</v>
      </c>
      <c r="R83" s="70"/>
      <c r="AA83" s="46"/>
    </row>
    <row r="84" spans="1:27" s="45" customFormat="1" ht="15" x14ac:dyDescent="0.25">
      <c r="A84" s="590" t="s">
        <v>752</v>
      </c>
      <c r="B84" s="653"/>
      <c r="C84" s="653"/>
      <c r="D84" s="653"/>
      <c r="E84" s="653"/>
      <c r="F84" s="653"/>
      <c r="G84" s="653"/>
      <c r="H84" s="653"/>
      <c r="I84" s="653"/>
      <c r="J84" s="653"/>
      <c r="K84" s="653"/>
      <c r="L84" s="653"/>
      <c r="M84" s="653"/>
      <c r="N84" s="653"/>
      <c r="O84" s="653"/>
      <c r="P84" s="653"/>
      <c r="Q84" s="653"/>
      <c r="R84" s="70"/>
      <c r="AA84" s="46"/>
    </row>
    <row r="85" spans="1:27" s="45" customFormat="1" ht="15" x14ac:dyDescent="0.2">
      <c r="A85" s="506" t="s">
        <v>234</v>
      </c>
      <c r="B85" s="155">
        <f>SUM(C85:M85)</f>
        <v>0</v>
      </c>
      <c r="C85" s="631">
        <f>C86*C87</f>
        <v>0</v>
      </c>
      <c r="D85" s="631">
        <f t="shared" ref="D85:Q85" si="35">D86*D87</f>
        <v>0</v>
      </c>
      <c r="E85" s="631">
        <f t="shared" si="35"/>
        <v>0</v>
      </c>
      <c r="F85" s="631">
        <f t="shared" si="35"/>
        <v>0</v>
      </c>
      <c r="G85" s="631">
        <f t="shared" si="35"/>
        <v>0</v>
      </c>
      <c r="H85" s="631">
        <f t="shared" si="35"/>
        <v>0</v>
      </c>
      <c r="I85" s="631">
        <f t="shared" si="35"/>
        <v>0</v>
      </c>
      <c r="J85" s="631">
        <f t="shared" si="35"/>
        <v>0</v>
      </c>
      <c r="K85" s="631">
        <f t="shared" si="35"/>
        <v>0</v>
      </c>
      <c r="L85" s="631">
        <f t="shared" si="35"/>
        <v>0</v>
      </c>
      <c r="M85" s="631">
        <f t="shared" si="35"/>
        <v>0</v>
      </c>
      <c r="N85" s="631">
        <f t="shared" si="35"/>
        <v>0</v>
      </c>
      <c r="O85" s="631">
        <f t="shared" si="35"/>
        <v>0</v>
      </c>
      <c r="P85" s="631">
        <f t="shared" si="35"/>
        <v>0</v>
      </c>
      <c r="Q85" s="631">
        <f t="shared" si="35"/>
        <v>0</v>
      </c>
      <c r="R85" s="70"/>
      <c r="AA85" s="46"/>
    </row>
    <row r="86" spans="1:27" s="595" customFormat="1" ht="11.25" x14ac:dyDescent="0.2">
      <c r="A86" s="593" t="s">
        <v>757</v>
      </c>
      <c r="B86" s="649" t="s">
        <v>759</v>
      </c>
      <c r="C86" s="594"/>
      <c r="D86" s="594"/>
      <c r="E86" s="594"/>
      <c r="F86" s="594"/>
      <c r="G86" s="594"/>
      <c r="H86" s="594"/>
      <c r="I86" s="594"/>
      <c r="J86" s="594"/>
      <c r="K86" s="594"/>
      <c r="L86" s="594"/>
      <c r="M86" s="594"/>
      <c r="N86" s="594"/>
      <c r="O86" s="594"/>
      <c r="P86" s="594"/>
      <c r="Q86" s="594"/>
      <c r="AA86" s="648"/>
    </row>
    <row r="87" spans="1:27" s="595" customFormat="1" ht="11.25" x14ac:dyDescent="0.2">
      <c r="A87" s="593" t="s">
        <v>758</v>
      </c>
      <c r="B87" s="649" t="s">
        <v>759</v>
      </c>
      <c r="C87" s="594"/>
      <c r="D87" s="594"/>
      <c r="E87" s="594"/>
      <c r="F87" s="594"/>
      <c r="G87" s="594"/>
      <c r="H87" s="594"/>
      <c r="I87" s="594"/>
      <c r="J87" s="594"/>
      <c r="K87" s="594"/>
      <c r="L87" s="594"/>
      <c r="M87" s="594"/>
      <c r="N87" s="594"/>
      <c r="O87" s="594"/>
      <c r="P87" s="594"/>
      <c r="Q87" s="594"/>
      <c r="AA87" s="648"/>
    </row>
    <row r="88" spans="1:27" s="45" customFormat="1" ht="15" x14ac:dyDescent="0.2">
      <c r="A88" s="506" t="s">
        <v>811</v>
      </c>
      <c r="B88" s="155">
        <f>SUM(C88:M88)</f>
        <v>0</v>
      </c>
      <c r="C88" s="631">
        <f>C89*C90</f>
        <v>0</v>
      </c>
      <c r="D88" s="631">
        <f t="shared" ref="D88:Q88" si="36">D89*D90</f>
        <v>0</v>
      </c>
      <c r="E88" s="631">
        <f t="shared" si="36"/>
        <v>0</v>
      </c>
      <c r="F88" s="631">
        <f t="shared" si="36"/>
        <v>0</v>
      </c>
      <c r="G88" s="631">
        <f t="shared" si="36"/>
        <v>0</v>
      </c>
      <c r="H88" s="631">
        <f t="shared" si="36"/>
        <v>0</v>
      </c>
      <c r="I88" s="631">
        <f t="shared" si="36"/>
        <v>0</v>
      </c>
      <c r="J88" s="631">
        <f t="shared" si="36"/>
        <v>0</v>
      </c>
      <c r="K88" s="631">
        <f t="shared" si="36"/>
        <v>0</v>
      </c>
      <c r="L88" s="631">
        <f t="shared" si="36"/>
        <v>0</v>
      </c>
      <c r="M88" s="631">
        <f t="shared" si="36"/>
        <v>0</v>
      </c>
      <c r="N88" s="631">
        <f t="shared" si="36"/>
        <v>0</v>
      </c>
      <c r="O88" s="631">
        <f t="shared" si="36"/>
        <v>0</v>
      </c>
      <c r="P88" s="631">
        <f t="shared" si="36"/>
        <v>0</v>
      </c>
      <c r="Q88" s="631">
        <f t="shared" si="36"/>
        <v>0</v>
      </c>
      <c r="R88" s="70"/>
      <c r="AA88" s="46"/>
    </row>
    <row r="89" spans="1:27" s="595" customFormat="1" ht="11.25" x14ac:dyDescent="0.2">
      <c r="A89" s="593" t="s">
        <v>772</v>
      </c>
      <c r="B89" s="649" t="s">
        <v>759</v>
      </c>
      <c r="C89" s="594"/>
      <c r="D89" s="594"/>
      <c r="E89" s="594"/>
      <c r="F89" s="594"/>
      <c r="G89" s="594"/>
      <c r="H89" s="594"/>
      <c r="I89" s="594"/>
      <c r="J89" s="594"/>
      <c r="K89" s="594"/>
      <c r="L89" s="594"/>
      <c r="M89" s="594"/>
      <c r="N89" s="594"/>
      <c r="O89" s="594"/>
      <c r="P89" s="594"/>
      <c r="Q89" s="594"/>
      <c r="AA89" s="648"/>
    </row>
    <row r="90" spans="1:27" s="595" customFormat="1" ht="11.25" x14ac:dyDescent="0.2">
      <c r="A90" s="593" t="s">
        <v>771</v>
      </c>
      <c r="B90" s="649" t="s">
        <v>759</v>
      </c>
      <c r="C90" s="594"/>
      <c r="D90" s="594"/>
      <c r="E90" s="594"/>
      <c r="F90" s="594"/>
      <c r="G90" s="594"/>
      <c r="H90" s="594"/>
      <c r="I90" s="594"/>
      <c r="J90" s="594"/>
      <c r="K90" s="594"/>
      <c r="L90" s="594"/>
      <c r="M90" s="594"/>
      <c r="N90" s="594"/>
      <c r="O90" s="594"/>
      <c r="P90" s="594"/>
      <c r="Q90" s="594"/>
      <c r="AA90" s="648"/>
    </row>
    <row r="91" spans="1:27" s="45" customFormat="1" ht="15" x14ac:dyDescent="0.2">
      <c r="A91" s="506" t="s">
        <v>812</v>
      </c>
      <c r="B91" s="155">
        <f>SUM(C91:M91)</f>
        <v>0</v>
      </c>
      <c r="C91" s="631">
        <f>C92*C93</f>
        <v>0</v>
      </c>
      <c r="D91" s="631">
        <f t="shared" ref="D91:Q91" si="37">D92*D93</f>
        <v>0</v>
      </c>
      <c r="E91" s="631">
        <f t="shared" si="37"/>
        <v>0</v>
      </c>
      <c r="F91" s="631">
        <f t="shared" si="37"/>
        <v>0</v>
      </c>
      <c r="G91" s="631">
        <f t="shared" si="37"/>
        <v>0</v>
      </c>
      <c r="H91" s="631">
        <f t="shared" si="37"/>
        <v>0</v>
      </c>
      <c r="I91" s="631">
        <f t="shared" si="37"/>
        <v>0</v>
      </c>
      <c r="J91" s="631">
        <f t="shared" si="37"/>
        <v>0</v>
      </c>
      <c r="K91" s="631">
        <f t="shared" si="37"/>
        <v>0</v>
      </c>
      <c r="L91" s="631">
        <f t="shared" si="37"/>
        <v>0</v>
      </c>
      <c r="M91" s="631">
        <f t="shared" si="37"/>
        <v>0</v>
      </c>
      <c r="N91" s="631">
        <f t="shared" si="37"/>
        <v>0</v>
      </c>
      <c r="O91" s="631">
        <f t="shared" si="37"/>
        <v>0</v>
      </c>
      <c r="P91" s="631">
        <f t="shared" si="37"/>
        <v>0</v>
      </c>
      <c r="Q91" s="631">
        <f t="shared" si="37"/>
        <v>0</v>
      </c>
      <c r="R91" s="70"/>
      <c r="AA91" s="46"/>
    </row>
    <row r="92" spans="1:27" s="595" customFormat="1" ht="11.25" x14ac:dyDescent="0.2">
      <c r="A92" s="593" t="s">
        <v>760</v>
      </c>
      <c r="B92" s="649" t="s">
        <v>759</v>
      </c>
      <c r="C92" s="594"/>
      <c r="D92" s="594"/>
      <c r="E92" s="594"/>
      <c r="F92" s="594"/>
      <c r="G92" s="594"/>
      <c r="H92" s="594"/>
      <c r="I92" s="594"/>
      <c r="J92" s="594"/>
      <c r="K92" s="594"/>
      <c r="L92" s="594"/>
      <c r="M92" s="594"/>
      <c r="N92" s="594"/>
      <c r="O92" s="594"/>
      <c r="P92" s="594"/>
      <c r="Q92" s="594"/>
      <c r="AA92" s="648"/>
    </row>
    <row r="93" spans="1:27" s="595" customFormat="1" ht="11.25" x14ac:dyDescent="0.2">
      <c r="A93" s="593" t="s">
        <v>761</v>
      </c>
      <c r="B93" s="649" t="s">
        <v>759</v>
      </c>
      <c r="C93" s="594"/>
      <c r="D93" s="594"/>
      <c r="E93" s="594"/>
      <c r="F93" s="594"/>
      <c r="G93" s="594"/>
      <c r="H93" s="594"/>
      <c r="I93" s="594"/>
      <c r="J93" s="594"/>
      <c r="K93" s="594"/>
      <c r="L93" s="594"/>
      <c r="M93" s="594"/>
      <c r="N93" s="594"/>
      <c r="O93" s="594"/>
      <c r="P93" s="594"/>
      <c r="Q93" s="594"/>
      <c r="AA93" s="648"/>
    </row>
    <row r="94" spans="1:27" s="45" customFormat="1" ht="15" x14ac:dyDescent="0.2">
      <c r="A94" s="505" t="s">
        <v>754</v>
      </c>
      <c r="B94" s="631">
        <f>SUM(C94:M94)</f>
        <v>0</v>
      </c>
      <c r="C94" s="631">
        <f>C95*C96</f>
        <v>0</v>
      </c>
      <c r="D94" s="631">
        <f t="shared" ref="D94:Q94" si="38">D95*D96</f>
        <v>0</v>
      </c>
      <c r="E94" s="631">
        <f t="shared" si="38"/>
        <v>0</v>
      </c>
      <c r="F94" s="631">
        <f t="shared" si="38"/>
        <v>0</v>
      </c>
      <c r="G94" s="631">
        <f t="shared" si="38"/>
        <v>0</v>
      </c>
      <c r="H94" s="631">
        <f t="shared" si="38"/>
        <v>0</v>
      </c>
      <c r="I94" s="631">
        <f t="shared" si="38"/>
        <v>0</v>
      </c>
      <c r="J94" s="631">
        <f t="shared" si="38"/>
        <v>0</v>
      </c>
      <c r="K94" s="631">
        <f t="shared" si="38"/>
        <v>0</v>
      </c>
      <c r="L94" s="631">
        <f t="shared" si="38"/>
        <v>0</v>
      </c>
      <c r="M94" s="631">
        <f t="shared" si="38"/>
        <v>0</v>
      </c>
      <c r="N94" s="631">
        <f t="shared" si="38"/>
        <v>0</v>
      </c>
      <c r="O94" s="631">
        <f t="shared" si="38"/>
        <v>0</v>
      </c>
      <c r="P94" s="631">
        <f t="shared" si="38"/>
        <v>0</v>
      </c>
      <c r="Q94" s="631">
        <f t="shared" si="38"/>
        <v>0</v>
      </c>
      <c r="R94" s="70"/>
      <c r="AA94" s="46"/>
    </row>
    <row r="95" spans="1:27" s="595" customFormat="1" ht="11.25" x14ac:dyDescent="0.2">
      <c r="A95" s="593" t="s">
        <v>762</v>
      </c>
      <c r="B95" s="649" t="s">
        <v>759</v>
      </c>
      <c r="C95" s="594"/>
      <c r="D95" s="594"/>
      <c r="E95" s="594"/>
      <c r="F95" s="594"/>
      <c r="G95" s="594"/>
      <c r="H95" s="594"/>
      <c r="I95" s="594"/>
      <c r="J95" s="594"/>
      <c r="K95" s="594"/>
      <c r="L95" s="594"/>
      <c r="M95" s="594"/>
      <c r="N95" s="594"/>
      <c r="O95" s="594"/>
      <c r="P95" s="594"/>
      <c r="Q95" s="594"/>
      <c r="AA95" s="648"/>
    </row>
    <row r="96" spans="1:27" s="595" customFormat="1" ht="11.25" x14ac:dyDescent="0.2">
      <c r="A96" s="593" t="s">
        <v>763</v>
      </c>
      <c r="B96" s="649" t="s">
        <v>759</v>
      </c>
      <c r="C96" s="594"/>
      <c r="D96" s="594"/>
      <c r="E96" s="594"/>
      <c r="F96" s="594"/>
      <c r="G96" s="594"/>
      <c r="H96" s="594"/>
      <c r="I96" s="594"/>
      <c r="J96" s="594"/>
      <c r="K96" s="594"/>
      <c r="L96" s="594"/>
      <c r="M96" s="594"/>
      <c r="N96" s="594"/>
      <c r="O96" s="594"/>
      <c r="P96" s="594"/>
      <c r="Q96" s="594"/>
      <c r="AA96" s="648"/>
    </row>
    <row r="97" spans="1:16384" s="45" customFormat="1" ht="25.5" x14ac:dyDescent="0.2">
      <c r="A97" s="506" t="s">
        <v>241</v>
      </c>
      <c r="B97" s="155">
        <f>SUM(C97:M97)</f>
        <v>0</v>
      </c>
      <c r="C97" s="271"/>
      <c r="D97" s="271"/>
      <c r="E97" s="271"/>
      <c r="F97" s="271"/>
      <c r="G97" s="271"/>
      <c r="H97" s="271"/>
      <c r="I97" s="271"/>
      <c r="J97" s="271"/>
      <c r="K97" s="271"/>
      <c r="L97" s="271"/>
      <c r="M97" s="271"/>
      <c r="N97" s="271"/>
      <c r="O97" s="271"/>
      <c r="P97" s="271"/>
      <c r="Q97" s="271"/>
      <c r="R97" s="70"/>
      <c r="AA97" s="46"/>
    </row>
    <row r="98" spans="1:16384" s="45" customFormat="1" ht="15" x14ac:dyDescent="0.2">
      <c r="A98" s="506" t="s">
        <v>782</v>
      </c>
      <c r="B98" s="155">
        <f t="shared" ref="B98:B101" si="39">SUM(C98:M98)</f>
        <v>0</v>
      </c>
      <c r="C98" s="271"/>
      <c r="D98" s="271"/>
      <c r="E98" s="271"/>
      <c r="F98" s="271"/>
      <c r="G98" s="271"/>
      <c r="H98" s="271"/>
      <c r="I98" s="271"/>
      <c r="J98" s="271"/>
      <c r="K98" s="271"/>
      <c r="L98" s="271"/>
      <c r="M98" s="271"/>
      <c r="N98" s="271"/>
      <c r="O98" s="271"/>
      <c r="P98" s="271"/>
      <c r="Q98" s="271"/>
      <c r="R98" s="70"/>
      <c r="AA98" s="46"/>
    </row>
    <row r="99" spans="1:16384" s="45" customFormat="1" ht="15" x14ac:dyDescent="0.2">
      <c r="A99" s="506" t="s">
        <v>238</v>
      </c>
      <c r="B99" s="155">
        <f t="shared" si="39"/>
        <v>0</v>
      </c>
      <c r="C99" s="271"/>
      <c r="D99" s="271"/>
      <c r="E99" s="271"/>
      <c r="F99" s="271"/>
      <c r="G99" s="271"/>
      <c r="H99" s="271"/>
      <c r="I99" s="271"/>
      <c r="J99" s="271"/>
      <c r="K99" s="271"/>
      <c r="L99" s="271"/>
      <c r="M99" s="271"/>
      <c r="N99" s="271"/>
      <c r="O99" s="271"/>
      <c r="P99" s="271"/>
      <c r="Q99" s="271"/>
      <c r="R99" s="70"/>
      <c r="AA99" s="46"/>
    </row>
    <row r="100" spans="1:16384" s="45" customFormat="1" ht="15" x14ac:dyDescent="0.2">
      <c r="A100" s="506" t="s">
        <v>239</v>
      </c>
      <c r="B100" s="155">
        <f t="shared" si="39"/>
        <v>0</v>
      </c>
      <c r="C100" s="271"/>
      <c r="D100" s="271"/>
      <c r="E100" s="271"/>
      <c r="F100" s="271"/>
      <c r="G100" s="271"/>
      <c r="H100" s="271"/>
      <c r="I100" s="271"/>
      <c r="J100" s="271"/>
      <c r="K100" s="271"/>
      <c r="L100" s="271"/>
      <c r="M100" s="271"/>
      <c r="N100" s="271"/>
      <c r="O100" s="271"/>
      <c r="P100" s="271"/>
      <c r="Q100" s="271"/>
      <c r="R100" s="70"/>
      <c r="AA100" s="46"/>
    </row>
    <row r="101" spans="1:16384" s="45" customFormat="1" ht="15" x14ac:dyDescent="0.2">
      <c r="A101" s="506" t="s">
        <v>6</v>
      </c>
      <c r="B101" s="155">
        <f t="shared" si="39"/>
        <v>0</v>
      </c>
      <c r="C101" s="271"/>
      <c r="D101" s="271"/>
      <c r="E101" s="271"/>
      <c r="F101" s="271"/>
      <c r="G101" s="271"/>
      <c r="H101" s="271"/>
      <c r="I101" s="271"/>
      <c r="J101" s="271"/>
      <c r="K101" s="271"/>
      <c r="L101" s="271"/>
      <c r="M101" s="271"/>
      <c r="N101" s="271"/>
      <c r="O101" s="271"/>
      <c r="P101" s="271"/>
      <c r="Q101" s="271"/>
      <c r="R101" s="70"/>
      <c r="AA101" s="46"/>
    </row>
    <row r="102" spans="1:16384" s="45" customFormat="1" ht="15" x14ac:dyDescent="0.2">
      <c r="A102" s="506" t="s">
        <v>776</v>
      </c>
      <c r="B102" s="155">
        <f t="shared" ref="B102:B104" si="40">SUM(C102:Q102)</f>
        <v>0</v>
      </c>
      <c r="C102" s="271"/>
      <c r="D102" s="271"/>
      <c r="E102" s="271"/>
      <c r="F102" s="271"/>
      <c r="G102" s="271"/>
      <c r="H102" s="271"/>
      <c r="I102" s="271"/>
      <c r="J102" s="271"/>
      <c r="K102" s="271"/>
      <c r="L102" s="271"/>
      <c r="M102" s="271"/>
      <c r="N102" s="271"/>
      <c r="O102" s="271"/>
      <c r="P102" s="271"/>
      <c r="Q102" s="271"/>
      <c r="R102" s="70"/>
      <c r="AA102" s="46"/>
    </row>
    <row r="103" spans="1:16384" s="45" customFormat="1" ht="15" x14ac:dyDescent="0.2">
      <c r="A103" s="506" t="s">
        <v>777</v>
      </c>
      <c r="B103" s="155">
        <f t="shared" si="40"/>
        <v>0</v>
      </c>
      <c r="C103" s="271"/>
      <c r="D103" s="271"/>
      <c r="E103" s="271"/>
      <c r="F103" s="271"/>
      <c r="G103" s="271"/>
      <c r="H103" s="271"/>
      <c r="I103" s="271"/>
      <c r="J103" s="271"/>
      <c r="K103" s="271"/>
      <c r="L103" s="271"/>
      <c r="M103" s="271"/>
      <c r="N103" s="271"/>
      <c r="O103" s="271"/>
      <c r="P103" s="271"/>
      <c r="Q103" s="271"/>
      <c r="R103" s="70"/>
      <c r="AA103" s="46"/>
    </row>
    <row r="104" spans="1:16384" s="45" customFormat="1" ht="15" x14ac:dyDescent="0.2">
      <c r="A104" s="506" t="s">
        <v>778</v>
      </c>
      <c r="B104" s="155">
        <f t="shared" si="40"/>
        <v>0</v>
      </c>
      <c r="C104" s="631">
        <f>C105*C106</f>
        <v>0</v>
      </c>
      <c r="D104" s="631">
        <f t="shared" ref="D104:Q104" si="41">D105*D106</f>
        <v>0</v>
      </c>
      <c r="E104" s="631">
        <f t="shared" si="41"/>
        <v>0</v>
      </c>
      <c r="F104" s="631">
        <f t="shared" si="41"/>
        <v>0</v>
      </c>
      <c r="G104" s="631">
        <f t="shared" si="41"/>
        <v>0</v>
      </c>
      <c r="H104" s="631">
        <f t="shared" si="41"/>
        <v>0</v>
      </c>
      <c r="I104" s="631">
        <f t="shared" si="41"/>
        <v>0</v>
      </c>
      <c r="J104" s="631">
        <f t="shared" si="41"/>
        <v>0</v>
      </c>
      <c r="K104" s="631">
        <f t="shared" si="41"/>
        <v>0</v>
      </c>
      <c r="L104" s="631">
        <f t="shared" si="41"/>
        <v>0</v>
      </c>
      <c r="M104" s="631">
        <f t="shared" si="41"/>
        <v>0</v>
      </c>
      <c r="N104" s="631">
        <f t="shared" si="41"/>
        <v>0</v>
      </c>
      <c r="O104" s="631">
        <f t="shared" si="41"/>
        <v>0</v>
      </c>
      <c r="P104" s="631">
        <f t="shared" si="41"/>
        <v>0</v>
      </c>
      <c r="Q104" s="631">
        <f t="shared" si="41"/>
        <v>0</v>
      </c>
      <c r="R104" s="70"/>
      <c r="AA104" s="46"/>
    </row>
    <row r="105" spans="1:16384" s="595" customFormat="1" ht="11.25" x14ac:dyDescent="0.2">
      <c r="A105" s="593" t="s">
        <v>779</v>
      </c>
      <c r="B105" s="649" t="s">
        <v>759</v>
      </c>
      <c r="C105" s="594"/>
      <c r="D105" s="594"/>
      <c r="E105" s="594"/>
      <c r="F105" s="594"/>
      <c r="G105" s="594"/>
      <c r="H105" s="594"/>
      <c r="I105" s="594"/>
      <c r="J105" s="594"/>
      <c r="K105" s="594"/>
      <c r="L105" s="594"/>
      <c r="M105" s="594"/>
      <c r="N105" s="594"/>
      <c r="O105" s="594"/>
      <c r="P105" s="594"/>
      <c r="Q105" s="594"/>
      <c r="AA105" s="648"/>
    </row>
    <row r="106" spans="1:16384" s="595" customFormat="1" ht="11.25" x14ac:dyDescent="0.2">
      <c r="A106" s="593" t="s">
        <v>780</v>
      </c>
      <c r="B106" s="649" t="s">
        <v>759</v>
      </c>
      <c r="C106" s="594"/>
      <c r="D106" s="594"/>
      <c r="E106" s="594"/>
      <c r="F106" s="594"/>
      <c r="G106" s="594"/>
      <c r="H106" s="594"/>
      <c r="I106" s="594"/>
      <c r="J106" s="594"/>
      <c r="K106" s="594"/>
      <c r="L106" s="594"/>
      <c r="M106" s="594"/>
      <c r="N106" s="594"/>
      <c r="O106" s="594"/>
      <c r="P106" s="594"/>
      <c r="Q106" s="594"/>
      <c r="AA106" s="648"/>
    </row>
    <row r="107" spans="1:16384" s="45" customFormat="1" ht="15" x14ac:dyDescent="0.2">
      <c r="A107" s="506" t="s">
        <v>836</v>
      </c>
      <c r="B107" s="155">
        <f t="shared" ref="B107" si="42">SUM(C107:Q107)</f>
        <v>0</v>
      </c>
      <c r="C107" s="271"/>
      <c r="D107" s="271"/>
      <c r="E107" s="271"/>
      <c r="F107" s="271"/>
      <c r="G107" s="271"/>
      <c r="H107" s="271"/>
      <c r="I107" s="271"/>
      <c r="J107" s="271"/>
      <c r="K107" s="271"/>
      <c r="L107" s="271"/>
      <c r="M107" s="271"/>
      <c r="N107" s="271"/>
      <c r="O107" s="271"/>
      <c r="P107" s="271"/>
      <c r="Q107" s="271"/>
      <c r="R107" s="70"/>
      <c r="AA107" s="46"/>
    </row>
    <row r="108" spans="1:16384" s="45" customFormat="1" ht="24" x14ac:dyDescent="0.2">
      <c r="A108" s="845" t="s">
        <v>958</v>
      </c>
      <c r="B108" s="843"/>
      <c r="C108" s="844"/>
      <c r="D108" s="844"/>
      <c r="E108" s="844"/>
      <c r="F108" s="844"/>
      <c r="G108" s="844"/>
      <c r="H108" s="844"/>
      <c r="I108" s="844"/>
      <c r="J108" s="844"/>
      <c r="K108" s="844"/>
      <c r="L108" s="844"/>
      <c r="M108" s="844"/>
      <c r="N108" s="844"/>
      <c r="O108" s="844"/>
      <c r="P108" s="844"/>
      <c r="Q108" s="844"/>
      <c r="R108" s="70"/>
      <c r="AA108" s="46"/>
    </row>
    <row r="109" spans="1:16384" s="46" customFormat="1" ht="24" x14ac:dyDescent="0.2">
      <c r="A109" s="845" t="s">
        <v>959</v>
      </c>
      <c r="B109" s="846"/>
      <c r="C109" s="847"/>
      <c r="D109" s="847"/>
      <c r="E109" s="847"/>
      <c r="F109" s="847"/>
      <c r="G109" s="847"/>
      <c r="H109" s="847"/>
      <c r="I109" s="847"/>
      <c r="J109" s="847"/>
      <c r="K109" s="847"/>
      <c r="L109" s="847"/>
      <c r="M109" s="847"/>
      <c r="N109" s="847"/>
      <c r="O109" s="847"/>
      <c r="P109" s="847"/>
      <c r="Q109" s="847"/>
      <c r="R109" s="848"/>
      <c r="S109" s="848"/>
      <c r="T109" s="848"/>
      <c r="U109" s="848"/>
      <c r="V109" s="848"/>
      <c r="W109" s="848"/>
      <c r="X109" s="848"/>
      <c r="Y109" s="848"/>
      <c r="Z109" s="848"/>
      <c r="AA109" s="848"/>
      <c r="AB109" s="848"/>
      <c r="AC109" s="848"/>
      <c r="AD109" s="848"/>
      <c r="AE109" s="848"/>
      <c r="AF109" s="848"/>
      <c r="AG109" s="848"/>
      <c r="AH109" s="848"/>
      <c r="AI109" s="848"/>
      <c r="AJ109" s="848"/>
      <c r="AK109" s="848"/>
      <c r="AL109" s="848"/>
      <c r="AM109" s="848"/>
      <c r="AN109" s="848"/>
      <c r="AO109" s="848"/>
      <c r="AP109" s="848"/>
      <c r="AQ109" s="848"/>
      <c r="AR109" s="848"/>
      <c r="AS109" s="848"/>
      <c r="AT109" s="848"/>
      <c r="AU109" s="848"/>
      <c r="AV109" s="848"/>
      <c r="AW109" s="848"/>
      <c r="AX109" s="848"/>
      <c r="AY109" s="848"/>
      <c r="AZ109" s="848"/>
      <c r="BA109" s="848"/>
      <c r="BB109" s="848"/>
      <c r="BC109" s="848"/>
      <c r="BD109" s="848"/>
      <c r="BE109" s="848"/>
      <c r="BF109" s="848"/>
      <c r="BG109" s="848"/>
      <c r="BH109" s="848"/>
      <c r="BI109" s="848"/>
      <c r="BJ109" s="848"/>
      <c r="BK109" s="848"/>
      <c r="BL109" s="848"/>
      <c r="BM109" s="848"/>
      <c r="BN109" s="848"/>
      <c r="BO109" s="848"/>
      <c r="BP109" s="848"/>
      <c r="BQ109" s="848"/>
      <c r="BR109" s="848"/>
      <c r="BS109" s="848"/>
      <c r="BT109" s="848"/>
      <c r="BU109" s="848"/>
      <c r="BV109" s="848"/>
      <c r="BW109" s="848"/>
      <c r="BX109" s="848"/>
      <c r="BY109" s="848"/>
      <c r="BZ109" s="848"/>
      <c r="CA109" s="848"/>
      <c r="CB109" s="848"/>
      <c r="CC109" s="848"/>
      <c r="CD109" s="848"/>
      <c r="CE109" s="848"/>
      <c r="CF109" s="848"/>
      <c r="CG109" s="848"/>
      <c r="CH109" s="848"/>
      <c r="CI109" s="848"/>
      <c r="CJ109" s="848"/>
      <c r="CK109" s="848"/>
      <c r="CL109" s="848"/>
      <c r="CM109" s="848"/>
      <c r="CN109" s="848"/>
      <c r="CO109" s="848"/>
      <c r="CP109" s="848"/>
      <c r="CQ109" s="848"/>
      <c r="CR109" s="848"/>
      <c r="CS109" s="848"/>
      <c r="CT109" s="848"/>
      <c r="CU109" s="848"/>
      <c r="CV109" s="848"/>
      <c r="CW109" s="848"/>
      <c r="CX109" s="848"/>
      <c r="CY109" s="848"/>
      <c r="CZ109" s="848"/>
      <c r="DA109" s="848"/>
      <c r="DB109" s="848"/>
      <c r="DC109" s="848"/>
      <c r="DD109" s="848"/>
      <c r="DE109" s="848"/>
      <c r="DF109" s="848"/>
      <c r="DG109" s="848"/>
      <c r="DH109" s="848"/>
      <c r="DI109" s="848"/>
      <c r="DJ109" s="848"/>
      <c r="DK109" s="848"/>
      <c r="DL109" s="848"/>
      <c r="DM109" s="848"/>
      <c r="DN109" s="848"/>
      <c r="DO109" s="848"/>
      <c r="DP109" s="848"/>
      <c r="DQ109" s="848"/>
      <c r="DR109" s="848"/>
      <c r="DS109" s="848"/>
      <c r="DT109" s="848"/>
      <c r="DU109" s="848"/>
      <c r="DV109" s="848"/>
      <c r="DW109" s="848"/>
      <c r="DX109" s="848"/>
      <c r="DY109" s="848"/>
      <c r="DZ109" s="848"/>
      <c r="EA109" s="848"/>
      <c r="EB109" s="848"/>
      <c r="EC109" s="848"/>
      <c r="ED109" s="848"/>
      <c r="EE109" s="848"/>
      <c r="EF109" s="848"/>
      <c r="EG109" s="848"/>
      <c r="EH109" s="848"/>
      <c r="EI109" s="848"/>
      <c r="EJ109" s="848"/>
      <c r="EK109" s="848"/>
      <c r="EL109" s="848"/>
      <c r="EM109" s="848"/>
      <c r="EN109" s="848"/>
      <c r="EO109" s="848"/>
      <c r="EP109" s="848"/>
      <c r="EQ109" s="848"/>
      <c r="ER109" s="848"/>
      <c r="ES109" s="848"/>
      <c r="ET109" s="848"/>
      <c r="EU109" s="848"/>
      <c r="EV109" s="848"/>
      <c r="EW109" s="848"/>
      <c r="EX109" s="848"/>
      <c r="EY109" s="848"/>
      <c r="EZ109" s="848"/>
      <c r="FA109" s="848"/>
      <c r="FB109" s="848"/>
      <c r="FC109" s="848"/>
      <c r="FD109" s="848"/>
      <c r="FE109" s="848"/>
      <c r="FF109" s="848"/>
      <c r="FG109" s="848"/>
      <c r="FH109" s="848"/>
      <c r="FI109" s="848"/>
      <c r="FJ109" s="848"/>
      <c r="FK109" s="848"/>
      <c r="FL109" s="848"/>
      <c r="FM109" s="848"/>
      <c r="FN109" s="848"/>
      <c r="FO109" s="848"/>
      <c r="FP109" s="848"/>
      <c r="FQ109" s="848"/>
      <c r="FR109" s="848"/>
      <c r="FS109" s="848"/>
      <c r="FT109" s="848"/>
      <c r="FU109" s="848"/>
      <c r="FV109" s="848"/>
      <c r="FW109" s="848"/>
      <c r="FX109" s="848"/>
      <c r="FY109" s="848"/>
      <c r="FZ109" s="848"/>
      <c r="GA109" s="848"/>
      <c r="GB109" s="848"/>
      <c r="GC109" s="848"/>
      <c r="GD109" s="848"/>
      <c r="GE109" s="848"/>
      <c r="GF109" s="848"/>
      <c r="GG109" s="848"/>
      <c r="GH109" s="848"/>
      <c r="GI109" s="848"/>
      <c r="GJ109" s="848"/>
      <c r="GK109" s="848"/>
      <c r="GL109" s="848"/>
      <c r="GM109" s="848"/>
      <c r="GN109" s="848"/>
      <c r="GO109" s="848"/>
      <c r="GP109" s="848"/>
      <c r="GQ109" s="848"/>
      <c r="GR109" s="848"/>
      <c r="GS109" s="848"/>
      <c r="GT109" s="848"/>
      <c r="GU109" s="848"/>
      <c r="GV109" s="848"/>
      <c r="GW109" s="848"/>
      <c r="GX109" s="848"/>
      <c r="GY109" s="848"/>
      <c r="GZ109" s="848"/>
      <c r="HA109" s="848"/>
      <c r="HB109" s="848"/>
      <c r="HC109" s="848"/>
      <c r="HD109" s="848"/>
      <c r="HE109" s="848"/>
      <c r="HF109" s="848"/>
      <c r="HG109" s="848"/>
      <c r="HH109" s="848"/>
      <c r="HI109" s="848"/>
      <c r="HJ109" s="848"/>
      <c r="HK109" s="848"/>
      <c r="HL109" s="848"/>
      <c r="HM109" s="848"/>
      <c r="HN109" s="848"/>
      <c r="HO109" s="848"/>
      <c r="HP109" s="848"/>
      <c r="HQ109" s="848"/>
      <c r="HR109" s="848"/>
      <c r="HS109" s="848"/>
      <c r="HT109" s="848"/>
      <c r="HU109" s="848"/>
      <c r="HV109" s="848"/>
      <c r="HW109" s="848"/>
      <c r="HX109" s="848"/>
      <c r="HY109" s="848"/>
      <c r="HZ109" s="848"/>
      <c r="IA109" s="848"/>
      <c r="IB109" s="848"/>
      <c r="IC109" s="848"/>
      <c r="ID109" s="848"/>
      <c r="IE109" s="848"/>
      <c r="IF109" s="848"/>
      <c r="IG109" s="848"/>
      <c r="IH109" s="848"/>
      <c r="II109" s="848"/>
      <c r="IJ109" s="848"/>
      <c r="IK109" s="848"/>
      <c r="IL109" s="848"/>
      <c r="IM109" s="848"/>
      <c r="IN109" s="848"/>
      <c r="IO109" s="848"/>
      <c r="IP109" s="848"/>
      <c r="IQ109" s="848"/>
      <c r="IR109" s="848"/>
      <c r="IS109" s="848"/>
      <c r="IT109" s="848"/>
      <c r="IU109" s="848"/>
      <c r="IV109" s="848"/>
      <c r="IW109" s="848"/>
      <c r="IX109" s="848"/>
      <c r="IY109" s="848"/>
      <c r="IZ109" s="848"/>
      <c r="JA109" s="848"/>
      <c r="JB109" s="848"/>
      <c r="JC109" s="848"/>
      <c r="JD109" s="848"/>
      <c r="JE109" s="848"/>
      <c r="JF109" s="848"/>
      <c r="JG109" s="848"/>
      <c r="JH109" s="848"/>
      <c r="JI109" s="848"/>
      <c r="JJ109" s="848"/>
      <c r="JK109" s="848"/>
      <c r="JL109" s="848"/>
      <c r="JM109" s="848"/>
      <c r="JN109" s="848"/>
      <c r="JO109" s="848"/>
      <c r="JP109" s="848"/>
      <c r="JQ109" s="848"/>
      <c r="JR109" s="848"/>
      <c r="JS109" s="848"/>
      <c r="JT109" s="848"/>
      <c r="JU109" s="848"/>
      <c r="JV109" s="848"/>
      <c r="JW109" s="848"/>
      <c r="JX109" s="848"/>
      <c r="JY109" s="848"/>
      <c r="JZ109" s="848"/>
      <c r="KA109" s="848"/>
      <c r="KB109" s="848"/>
      <c r="KC109" s="848"/>
      <c r="KD109" s="848"/>
      <c r="KE109" s="848"/>
      <c r="KF109" s="848"/>
      <c r="KG109" s="848"/>
      <c r="KH109" s="848"/>
      <c r="KI109" s="848"/>
      <c r="KJ109" s="848"/>
      <c r="KK109" s="848"/>
      <c r="KL109" s="848"/>
      <c r="KM109" s="848"/>
      <c r="KN109" s="848"/>
      <c r="KO109" s="848"/>
      <c r="KP109" s="848"/>
      <c r="KQ109" s="848"/>
      <c r="KR109" s="848"/>
      <c r="KS109" s="848"/>
      <c r="KT109" s="848"/>
      <c r="KU109" s="848"/>
      <c r="KV109" s="848"/>
      <c r="KW109" s="848"/>
      <c r="KX109" s="848"/>
      <c r="KY109" s="848"/>
      <c r="KZ109" s="848"/>
      <c r="LA109" s="848"/>
      <c r="LB109" s="848"/>
      <c r="LC109" s="848"/>
      <c r="LD109" s="848"/>
      <c r="LE109" s="848"/>
      <c r="LF109" s="848"/>
      <c r="LG109" s="848"/>
      <c r="LH109" s="848"/>
      <c r="LI109" s="848"/>
      <c r="LJ109" s="848"/>
      <c r="LK109" s="848"/>
      <c r="LL109" s="848"/>
      <c r="LM109" s="848"/>
      <c r="LN109" s="848"/>
      <c r="LO109" s="848"/>
      <c r="LP109" s="848"/>
      <c r="LQ109" s="848"/>
      <c r="LR109" s="848"/>
      <c r="LS109" s="848"/>
      <c r="LT109" s="848"/>
      <c r="LU109" s="848"/>
      <c r="LV109" s="848"/>
      <c r="LW109" s="848"/>
      <c r="LX109" s="848"/>
      <c r="LY109" s="848"/>
      <c r="LZ109" s="848"/>
      <c r="MA109" s="848"/>
      <c r="MB109" s="848"/>
      <c r="MC109" s="848"/>
      <c r="MD109" s="848"/>
      <c r="ME109" s="848"/>
      <c r="MF109" s="848"/>
      <c r="MG109" s="848"/>
      <c r="MH109" s="848"/>
      <c r="MI109" s="848"/>
      <c r="MJ109" s="848"/>
      <c r="MK109" s="848"/>
      <c r="ML109" s="848"/>
      <c r="MM109" s="848"/>
      <c r="MN109" s="848"/>
      <c r="MO109" s="848"/>
      <c r="MP109" s="848"/>
      <c r="MQ109" s="848"/>
      <c r="MR109" s="848"/>
      <c r="MS109" s="848"/>
      <c r="MT109" s="848"/>
      <c r="MU109" s="848"/>
      <c r="MV109" s="848"/>
      <c r="MW109" s="848"/>
      <c r="MX109" s="848"/>
      <c r="MY109" s="848"/>
      <c r="MZ109" s="848"/>
      <c r="NA109" s="848"/>
      <c r="NB109" s="848"/>
      <c r="NC109" s="848"/>
      <c r="ND109" s="848"/>
      <c r="NE109" s="848"/>
      <c r="NF109" s="848"/>
      <c r="NG109" s="848"/>
      <c r="NH109" s="848"/>
      <c r="NI109" s="848"/>
      <c r="NJ109" s="848"/>
      <c r="NK109" s="848"/>
      <c r="NL109" s="848"/>
      <c r="NM109" s="848"/>
      <c r="NN109" s="848"/>
      <c r="NO109" s="848"/>
      <c r="NP109" s="848"/>
      <c r="NQ109" s="848"/>
      <c r="NR109" s="848"/>
      <c r="NS109" s="848"/>
      <c r="NT109" s="848"/>
      <c r="NU109" s="848"/>
      <c r="NV109" s="848"/>
      <c r="NW109" s="848"/>
      <c r="NX109" s="848"/>
      <c r="NY109" s="848"/>
      <c r="NZ109" s="848"/>
      <c r="OA109" s="848"/>
      <c r="OB109" s="848"/>
      <c r="OC109" s="848"/>
      <c r="OD109" s="848"/>
      <c r="OE109" s="848"/>
      <c r="OF109" s="848"/>
      <c r="OG109" s="848"/>
      <c r="OH109" s="848"/>
      <c r="OI109" s="848"/>
      <c r="OJ109" s="848"/>
      <c r="OK109" s="848"/>
      <c r="OL109" s="848"/>
      <c r="OM109" s="848"/>
      <c r="ON109" s="848"/>
      <c r="OO109" s="848"/>
      <c r="OP109" s="848"/>
      <c r="OQ109" s="848"/>
      <c r="OR109" s="848"/>
      <c r="OS109" s="848"/>
      <c r="OT109" s="848"/>
      <c r="OU109" s="848"/>
      <c r="OV109" s="848"/>
      <c r="OW109" s="848"/>
      <c r="OX109" s="848"/>
      <c r="OY109" s="848"/>
      <c r="OZ109" s="848"/>
      <c r="PA109" s="848"/>
      <c r="PB109" s="848"/>
      <c r="PC109" s="848"/>
      <c r="PD109" s="848"/>
      <c r="PE109" s="848"/>
      <c r="PF109" s="848"/>
      <c r="PG109" s="848"/>
      <c r="PH109" s="848"/>
      <c r="PI109" s="848"/>
      <c r="PJ109" s="848"/>
      <c r="PK109" s="848"/>
      <c r="PL109" s="848"/>
      <c r="PM109" s="848"/>
      <c r="PN109" s="848"/>
      <c r="PO109" s="848"/>
      <c r="PP109" s="848"/>
      <c r="PQ109" s="848"/>
      <c r="PR109" s="848"/>
      <c r="PS109" s="848"/>
      <c r="PT109" s="848"/>
      <c r="PU109" s="848"/>
      <c r="PV109" s="848"/>
      <c r="PW109" s="848"/>
      <c r="PX109" s="848"/>
      <c r="PY109" s="848"/>
      <c r="PZ109" s="848"/>
      <c r="QA109" s="848"/>
      <c r="QB109" s="848"/>
      <c r="QC109" s="848"/>
      <c r="QD109" s="848"/>
      <c r="QE109" s="848"/>
      <c r="QF109" s="848"/>
      <c r="QG109" s="848"/>
      <c r="QH109" s="848"/>
      <c r="QI109" s="848"/>
      <c r="QJ109" s="848"/>
      <c r="QK109" s="848"/>
      <c r="QL109" s="848"/>
      <c r="QM109" s="848"/>
      <c r="QN109" s="848"/>
      <c r="QO109" s="848"/>
      <c r="QP109" s="848"/>
      <c r="QQ109" s="848"/>
      <c r="QR109" s="848"/>
      <c r="QS109" s="848"/>
      <c r="QT109" s="848"/>
      <c r="QU109" s="848"/>
      <c r="QV109" s="848"/>
      <c r="QW109" s="848"/>
      <c r="QX109" s="848"/>
      <c r="QY109" s="848"/>
      <c r="QZ109" s="848"/>
      <c r="RA109" s="848"/>
      <c r="RB109" s="848"/>
      <c r="RC109" s="848"/>
      <c r="RD109" s="848"/>
      <c r="RE109" s="848"/>
      <c r="RF109" s="848"/>
      <c r="RG109" s="848"/>
      <c r="RH109" s="848"/>
      <c r="RI109" s="848"/>
      <c r="RJ109" s="848"/>
      <c r="RK109" s="848"/>
      <c r="RL109" s="848"/>
      <c r="RM109" s="848"/>
      <c r="RN109" s="848"/>
      <c r="RO109" s="848"/>
      <c r="RP109" s="848"/>
      <c r="RQ109" s="848"/>
      <c r="RR109" s="848"/>
      <c r="RS109" s="848"/>
      <c r="RT109" s="848"/>
      <c r="RU109" s="848"/>
      <c r="RV109" s="848"/>
      <c r="RW109" s="848"/>
      <c r="RX109" s="848"/>
      <c r="RY109" s="848"/>
      <c r="RZ109" s="848"/>
      <c r="SA109" s="848"/>
      <c r="SB109" s="848"/>
      <c r="SC109" s="848"/>
      <c r="SD109" s="848"/>
      <c r="SE109" s="848"/>
      <c r="SF109" s="848"/>
      <c r="SG109" s="848"/>
      <c r="SH109" s="848"/>
      <c r="SI109" s="848"/>
      <c r="SJ109" s="848"/>
      <c r="SK109" s="848"/>
      <c r="SL109" s="848"/>
      <c r="SM109" s="848"/>
      <c r="SN109" s="848"/>
      <c r="SO109" s="848"/>
      <c r="SP109" s="848"/>
      <c r="SQ109" s="848"/>
      <c r="SR109" s="848"/>
      <c r="SS109" s="848"/>
      <c r="ST109" s="848"/>
      <c r="SU109" s="848"/>
      <c r="SV109" s="848"/>
      <c r="SW109" s="848"/>
      <c r="SX109" s="848"/>
      <c r="SY109" s="848"/>
      <c r="SZ109" s="848"/>
      <c r="TA109" s="848"/>
      <c r="TB109" s="848"/>
      <c r="TC109" s="848"/>
      <c r="TD109" s="848"/>
      <c r="TE109" s="848"/>
      <c r="TF109" s="848"/>
      <c r="TG109" s="848"/>
      <c r="TH109" s="848"/>
      <c r="TI109" s="848"/>
      <c r="TJ109" s="848"/>
      <c r="TK109" s="848"/>
      <c r="TL109" s="848"/>
      <c r="TM109" s="848"/>
      <c r="TN109" s="848"/>
      <c r="TO109" s="848"/>
      <c r="TP109" s="848"/>
      <c r="TQ109" s="848"/>
      <c r="TR109" s="848"/>
      <c r="TS109" s="848"/>
      <c r="TT109" s="848"/>
      <c r="TU109" s="848"/>
      <c r="TV109" s="848"/>
      <c r="TW109" s="848"/>
      <c r="TX109" s="848"/>
      <c r="TY109" s="848"/>
      <c r="TZ109" s="848"/>
      <c r="UA109" s="848"/>
      <c r="UB109" s="848"/>
      <c r="UC109" s="848"/>
      <c r="UD109" s="848"/>
      <c r="UE109" s="848"/>
      <c r="UF109" s="848"/>
      <c r="UG109" s="848"/>
      <c r="UH109" s="848"/>
      <c r="UI109" s="848"/>
      <c r="UJ109" s="848"/>
      <c r="UK109" s="848"/>
      <c r="UL109" s="848"/>
      <c r="UM109" s="848"/>
      <c r="UN109" s="848"/>
      <c r="UO109" s="848"/>
      <c r="UP109" s="848"/>
      <c r="UQ109" s="848"/>
      <c r="UR109" s="848"/>
      <c r="US109" s="848"/>
      <c r="UT109" s="848"/>
      <c r="UU109" s="848"/>
      <c r="UV109" s="848"/>
      <c r="UW109" s="848"/>
      <c r="UX109" s="848"/>
      <c r="UY109" s="848"/>
      <c r="UZ109" s="848"/>
      <c r="VA109" s="848"/>
      <c r="VB109" s="848"/>
      <c r="VC109" s="848"/>
      <c r="VD109" s="848"/>
      <c r="VE109" s="848"/>
      <c r="VF109" s="848"/>
      <c r="VG109" s="848"/>
      <c r="VH109" s="848"/>
      <c r="VI109" s="848"/>
      <c r="VJ109" s="848"/>
      <c r="VK109" s="848"/>
      <c r="VL109" s="848"/>
      <c r="VM109" s="848"/>
      <c r="VN109" s="848"/>
      <c r="VO109" s="848"/>
      <c r="VP109" s="848"/>
      <c r="VQ109" s="848"/>
      <c r="VR109" s="848"/>
      <c r="VS109" s="848"/>
      <c r="VT109" s="848"/>
      <c r="VU109" s="848"/>
      <c r="VV109" s="848"/>
      <c r="VW109" s="848"/>
      <c r="VX109" s="848"/>
      <c r="VY109" s="848"/>
      <c r="VZ109" s="848"/>
      <c r="WA109" s="848"/>
      <c r="WB109" s="848"/>
      <c r="WC109" s="848"/>
      <c r="WD109" s="848"/>
      <c r="WE109" s="848"/>
      <c r="WF109" s="848"/>
      <c r="WG109" s="848"/>
      <c r="WH109" s="848"/>
      <c r="WI109" s="848"/>
      <c r="WJ109" s="848"/>
      <c r="WK109" s="848"/>
      <c r="WL109" s="848"/>
      <c r="WM109" s="848"/>
      <c r="WN109" s="848"/>
      <c r="WO109" s="848"/>
      <c r="WP109" s="848"/>
      <c r="WQ109" s="848"/>
      <c r="WR109" s="848"/>
      <c r="WS109" s="848"/>
      <c r="WT109" s="848"/>
      <c r="WU109" s="848"/>
      <c r="WV109" s="848"/>
      <c r="WW109" s="848"/>
      <c r="WX109" s="848"/>
      <c r="WY109" s="848"/>
      <c r="WZ109" s="848"/>
      <c r="XA109" s="848"/>
      <c r="XB109" s="848"/>
      <c r="XC109" s="848"/>
      <c r="XD109" s="848"/>
      <c r="XE109" s="848"/>
      <c r="XF109" s="848"/>
      <c r="XG109" s="848"/>
      <c r="XH109" s="848"/>
      <c r="XI109" s="848"/>
      <c r="XJ109" s="848"/>
      <c r="XK109" s="848"/>
      <c r="XL109" s="848"/>
      <c r="XM109" s="848"/>
      <c r="XN109" s="848"/>
      <c r="XO109" s="848"/>
      <c r="XP109" s="848"/>
      <c r="XQ109" s="848"/>
      <c r="XR109" s="848"/>
      <c r="XS109" s="848"/>
      <c r="XT109" s="848"/>
      <c r="XU109" s="848"/>
      <c r="XV109" s="848"/>
      <c r="XW109" s="848"/>
      <c r="XX109" s="848"/>
      <c r="XY109" s="848"/>
      <c r="XZ109" s="848"/>
      <c r="YA109" s="848"/>
      <c r="YB109" s="848"/>
      <c r="YC109" s="848"/>
      <c r="YD109" s="848"/>
      <c r="YE109" s="848"/>
      <c r="YF109" s="848"/>
      <c r="YG109" s="848"/>
      <c r="YH109" s="848"/>
      <c r="YI109" s="848"/>
      <c r="YJ109" s="848"/>
      <c r="YK109" s="848"/>
      <c r="YL109" s="848"/>
      <c r="YM109" s="848"/>
      <c r="YN109" s="848"/>
      <c r="YO109" s="848"/>
      <c r="YP109" s="848"/>
      <c r="YQ109" s="848"/>
      <c r="YR109" s="848"/>
      <c r="YS109" s="848"/>
      <c r="YT109" s="848"/>
      <c r="YU109" s="848"/>
      <c r="YV109" s="848"/>
      <c r="YW109" s="848"/>
      <c r="YX109" s="848"/>
      <c r="YY109" s="848"/>
      <c r="YZ109" s="848"/>
      <c r="ZA109" s="848"/>
      <c r="ZB109" s="848"/>
      <c r="ZC109" s="848"/>
      <c r="ZD109" s="848"/>
      <c r="ZE109" s="848"/>
      <c r="ZF109" s="848"/>
      <c r="ZG109" s="848"/>
      <c r="ZH109" s="848"/>
      <c r="ZI109" s="848"/>
      <c r="ZJ109" s="848"/>
      <c r="ZK109" s="848"/>
      <c r="ZL109" s="848"/>
      <c r="ZM109" s="848"/>
      <c r="ZN109" s="848"/>
      <c r="ZO109" s="848"/>
      <c r="ZP109" s="848"/>
      <c r="ZQ109" s="848"/>
      <c r="ZR109" s="848"/>
      <c r="ZS109" s="848"/>
      <c r="ZT109" s="848"/>
      <c r="ZU109" s="848"/>
      <c r="ZV109" s="848"/>
      <c r="ZW109" s="848"/>
      <c r="ZX109" s="848"/>
      <c r="ZY109" s="848"/>
      <c r="ZZ109" s="848"/>
      <c r="AAA109" s="848"/>
      <c r="AAB109" s="848"/>
      <c r="AAC109" s="848"/>
      <c r="AAD109" s="848"/>
      <c r="AAE109" s="848"/>
      <c r="AAF109" s="848"/>
      <c r="AAG109" s="848"/>
      <c r="AAH109" s="848"/>
      <c r="AAI109" s="848"/>
      <c r="AAJ109" s="848"/>
      <c r="AAK109" s="848"/>
      <c r="AAL109" s="848"/>
      <c r="AAM109" s="848"/>
      <c r="AAN109" s="848"/>
      <c r="AAO109" s="848"/>
      <c r="AAP109" s="848"/>
      <c r="AAQ109" s="848"/>
      <c r="AAR109" s="848"/>
      <c r="AAS109" s="848"/>
      <c r="AAT109" s="848"/>
      <c r="AAU109" s="848"/>
      <c r="AAV109" s="848"/>
      <c r="AAW109" s="848"/>
      <c r="AAX109" s="848"/>
      <c r="AAY109" s="848"/>
      <c r="AAZ109" s="848"/>
      <c r="ABA109" s="848"/>
      <c r="ABB109" s="848"/>
      <c r="ABC109" s="848"/>
      <c r="ABD109" s="848"/>
      <c r="ABE109" s="848"/>
      <c r="ABF109" s="848"/>
      <c r="ABG109" s="848"/>
      <c r="ABH109" s="848"/>
      <c r="ABI109" s="848"/>
      <c r="ABJ109" s="848"/>
      <c r="ABK109" s="848"/>
      <c r="ABL109" s="848"/>
      <c r="ABM109" s="848"/>
      <c r="ABN109" s="848"/>
      <c r="ABO109" s="848"/>
      <c r="ABP109" s="848"/>
      <c r="ABQ109" s="848"/>
      <c r="ABR109" s="848"/>
      <c r="ABS109" s="848"/>
      <c r="ABT109" s="848"/>
      <c r="ABU109" s="848"/>
      <c r="ABV109" s="848"/>
      <c r="ABW109" s="848"/>
      <c r="ABX109" s="848"/>
      <c r="ABY109" s="848"/>
      <c r="ABZ109" s="848"/>
      <c r="ACA109" s="848"/>
      <c r="ACB109" s="848"/>
      <c r="ACC109" s="848"/>
      <c r="ACD109" s="848"/>
      <c r="ACE109" s="848"/>
      <c r="ACF109" s="848"/>
      <c r="ACG109" s="848"/>
      <c r="ACH109" s="848"/>
      <c r="ACI109" s="848"/>
      <c r="ACJ109" s="848"/>
      <c r="ACK109" s="848"/>
      <c r="ACL109" s="848"/>
      <c r="ACM109" s="848"/>
      <c r="ACN109" s="848"/>
      <c r="ACO109" s="848"/>
      <c r="ACP109" s="848"/>
      <c r="ACQ109" s="848"/>
      <c r="ACR109" s="848"/>
      <c r="ACS109" s="848"/>
      <c r="ACT109" s="848"/>
      <c r="ACU109" s="848"/>
      <c r="ACV109" s="848"/>
      <c r="ACW109" s="848"/>
      <c r="ACX109" s="848"/>
      <c r="ACY109" s="848"/>
      <c r="ACZ109" s="848"/>
      <c r="ADA109" s="848"/>
      <c r="ADB109" s="848"/>
      <c r="ADC109" s="848"/>
      <c r="ADD109" s="848"/>
      <c r="ADE109" s="848"/>
      <c r="ADF109" s="848"/>
      <c r="ADG109" s="848"/>
      <c r="ADH109" s="848"/>
      <c r="ADI109" s="848"/>
      <c r="ADJ109" s="848"/>
      <c r="ADK109" s="848"/>
      <c r="ADL109" s="848"/>
      <c r="ADM109" s="848"/>
      <c r="ADN109" s="848"/>
      <c r="ADO109" s="848"/>
      <c r="ADP109" s="848"/>
      <c r="ADQ109" s="848"/>
      <c r="ADR109" s="848"/>
      <c r="ADS109" s="848"/>
      <c r="ADT109" s="848"/>
      <c r="ADU109" s="848"/>
      <c r="ADV109" s="848"/>
      <c r="ADW109" s="848"/>
      <c r="ADX109" s="848"/>
      <c r="ADY109" s="848"/>
      <c r="ADZ109" s="848"/>
      <c r="AEA109" s="848"/>
      <c r="AEB109" s="848"/>
      <c r="AEC109" s="848"/>
      <c r="AED109" s="848"/>
      <c r="AEE109" s="848"/>
      <c r="AEF109" s="848"/>
      <c r="AEG109" s="848"/>
      <c r="AEH109" s="848"/>
      <c r="AEI109" s="848"/>
      <c r="AEJ109" s="848"/>
      <c r="AEK109" s="848"/>
      <c r="AEL109" s="848"/>
      <c r="AEM109" s="848"/>
      <c r="AEN109" s="848"/>
      <c r="AEO109" s="848"/>
      <c r="AEP109" s="848"/>
      <c r="AEQ109" s="848"/>
      <c r="AER109" s="848"/>
      <c r="AES109" s="848"/>
      <c r="AET109" s="848"/>
      <c r="AEU109" s="848"/>
      <c r="AEV109" s="848"/>
      <c r="AEW109" s="848"/>
      <c r="AEX109" s="848"/>
      <c r="AEY109" s="848"/>
      <c r="AEZ109" s="848"/>
      <c r="AFA109" s="848"/>
      <c r="AFB109" s="848"/>
      <c r="AFC109" s="848"/>
      <c r="AFD109" s="848"/>
      <c r="AFE109" s="848"/>
      <c r="AFF109" s="848"/>
      <c r="AFG109" s="848"/>
      <c r="AFH109" s="848"/>
      <c r="AFI109" s="848"/>
      <c r="AFJ109" s="848"/>
      <c r="AFK109" s="848"/>
      <c r="AFL109" s="848"/>
      <c r="AFM109" s="848"/>
      <c r="AFN109" s="848"/>
      <c r="AFO109" s="848"/>
      <c r="AFP109" s="848"/>
      <c r="AFQ109" s="848"/>
      <c r="AFR109" s="848"/>
      <c r="AFS109" s="848"/>
      <c r="AFT109" s="848"/>
      <c r="AFU109" s="848"/>
      <c r="AFV109" s="848"/>
      <c r="AFW109" s="848"/>
      <c r="AFX109" s="848"/>
      <c r="AFY109" s="848"/>
      <c r="AFZ109" s="848"/>
      <c r="AGA109" s="848"/>
      <c r="AGB109" s="848"/>
      <c r="AGC109" s="848"/>
      <c r="AGD109" s="848"/>
      <c r="AGE109" s="848"/>
      <c r="AGF109" s="848"/>
      <c r="AGG109" s="848"/>
      <c r="AGH109" s="848"/>
      <c r="AGI109" s="848"/>
      <c r="AGJ109" s="848"/>
      <c r="AGK109" s="848"/>
      <c r="AGL109" s="848"/>
      <c r="AGM109" s="848"/>
      <c r="AGN109" s="848"/>
      <c r="AGO109" s="848"/>
      <c r="AGP109" s="848"/>
      <c r="AGQ109" s="848"/>
      <c r="AGR109" s="848"/>
      <c r="AGS109" s="848"/>
      <c r="AGT109" s="848"/>
      <c r="AGU109" s="848"/>
      <c r="AGV109" s="848"/>
      <c r="AGW109" s="848"/>
      <c r="AGX109" s="848"/>
      <c r="AGY109" s="848"/>
      <c r="AGZ109" s="848"/>
      <c r="AHA109" s="848"/>
      <c r="AHB109" s="848"/>
      <c r="AHC109" s="848"/>
      <c r="AHD109" s="848"/>
      <c r="AHE109" s="848"/>
      <c r="AHF109" s="848"/>
      <c r="AHG109" s="848"/>
      <c r="AHH109" s="848"/>
      <c r="AHI109" s="848"/>
      <c r="AHJ109" s="848"/>
      <c r="AHK109" s="848"/>
      <c r="AHL109" s="848"/>
      <c r="AHM109" s="848"/>
      <c r="AHN109" s="848"/>
      <c r="AHO109" s="848"/>
      <c r="AHP109" s="848"/>
      <c r="AHQ109" s="848"/>
      <c r="AHR109" s="848"/>
      <c r="AHS109" s="848"/>
      <c r="AHT109" s="848"/>
      <c r="AHU109" s="848"/>
      <c r="AHV109" s="848"/>
      <c r="AHW109" s="848"/>
      <c r="AHX109" s="848"/>
      <c r="AHY109" s="848"/>
      <c r="AHZ109" s="848"/>
      <c r="AIA109" s="848"/>
      <c r="AIB109" s="848"/>
      <c r="AIC109" s="848"/>
      <c r="AID109" s="848"/>
      <c r="AIE109" s="848"/>
      <c r="AIF109" s="848"/>
      <c r="AIG109" s="848"/>
      <c r="AIH109" s="848"/>
      <c r="AII109" s="848"/>
      <c r="AIJ109" s="848"/>
      <c r="AIK109" s="848"/>
      <c r="AIL109" s="848"/>
      <c r="AIM109" s="848"/>
      <c r="AIN109" s="848"/>
      <c r="AIO109" s="848"/>
      <c r="AIP109" s="848"/>
      <c r="AIQ109" s="848"/>
      <c r="AIR109" s="848"/>
      <c r="AIS109" s="848"/>
      <c r="AIT109" s="848"/>
      <c r="AIU109" s="848"/>
      <c r="AIV109" s="848"/>
      <c r="AIW109" s="848"/>
      <c r="AIX109" s="848"/>
      <c r="AIY109" s="848"/>
      <c r="AIZ109" s="848"/>
      <c r="AJA109" s="848"/>
      <c r="AJB109" s="848"/>
      <c r="AJC109" s="848"/>
      <c r="AJD109" s="848"/>
      <c r="AJE109" s="848"/>
      <c r="AJF109" s="848"/>
      <c r="AJG109" s="848"/>
      <c r="AJH109" s="848"/>
      <c r="AJI109" s="848"/>
      <c r="AJJ109" s="848"/>
      <c r="AJK109" s="848"/>
      <c r="AJL109" s="848"/>
      <c r="AJM109" s="848"/>
      <c r="AJN109" s="848"/>
      <c r="AJO109" s="848"/>
      <c r="AJP109" s="848"/>
      <c r="AJQ109" s="848"/>
      <c r="AJR109" s="848"/>
      <c r="AJS109" s="848"/>
      <c r="AJT109" s="848"/>
      <c r="AJU109" s="848"/>
      <c r="AJV109" s="848"/>
      <c r="AJW109" s="848"/>
      <c r="AJX109" s="848"/>
      <c r="AJY109" s="848"/>
      <c r="AJZ109" s="848"/>
      <c r="AKA109" s="848"/>
      <c r="AKB109" s="848"/>
      <c r="AKC109" s="848"/>
      <c r="AKD109" s="848"/>
      <c r="AKE109" s="848"/>
      <c r="AKF109" s="848"/>
      <c r="AKG109" s="848"/>
      <c r="AKH109" s="848"/>
      <c r="AKI109" s="848"/>
      <c r="AKJ109" s="848"/>
      <c r="AKK109" s="848"/>
      <c r="AKL109" s="848"/>
      <c r="AKM109" s="848"/>
      <c r="AKN109" s="848"/>
      <c r="AKO109" s="848"/>
      <c r="AKP109" s="848"/>
      <c r="AKQ109" s="848"/>
      <c r="AKR109" s="848"/>
      <c r="AKS109" s="848"/>
      <c r="AKT109" s="848"/>
      <c r="AKU109" s="848"/>
      <c r="AKV109" s="848"/>
      <c r="AKW109" s="848"/>
      <c r="AKX109" s="848"/>
      <c r="AKY109" s="848"/>
      <c r="AKZ109" s="848"/>
      <c r="ALA109" s="848"/>
      <c r="ALB109" s="848"/>
      <c r="ALC109" s="848"/>
      <c r="ALD109" s="848"/>
      <c r="ALE109" s="848"/>
      <c r="ALF109" s="848"/>
      <c r="ALG109" s="848"/>
      <c r="ALH109" s="848"/>
      <c r="ALI109" s="848"/>
      <c r="ALJ109" s="848"/>
      <c r="ALK109" s="848"/>
      <c r="ALL109" s="848"/>
      <c r="ALM109" s="848"/>
      <c r="ALN109" s="848"/>
      <c r="ALO109" s="848"/>
      <c r="ALP109" s="848"/>
      <c r="ALQ109" s="848"/>
      <c r="ALR109" s="848"/>
      <c r="ALS109" s="848"/>
      <c r="ALT109" s="848"/>
      <c r="ALU109" s="848"/>
      <c r="ALV109" s="848"/>
      <c r="ALW109" s="848"/>
      <c r="ALX109" s="848"/>
      <c r="ALY109" s="848"/>
      <c r="ALZ109" s="848"/>
      <c r="AMA109" s="848"/>
      <c r="AMB109" s="848"/>
      <c r="AMC109" s="848"/>
      <c r="AMD109" s="848"/>
      <c r="AME109" s="848"/>
      <c r="AMF109" s="848"/>
      <c r="AMG109" s="848"/>
      <c r="AMH109" s="848"/>
      <c r="AMI109" s="848"/>
      <c r="AMJ109" s="848"/>
      <c r="AMK109" s="848"/>
      <c r="AML109" s="848"/>
      <c r="AMM109" s="848"/>
      <c r="AMN109" s="848"/>
      <c r="AMO109" s="848"/>
      <c r="AMP109" s="848"/>
      <c r="AMQ109" s="848"/>
      <c r="AMR109" s="848"/>
      <c r="AMS109" s="848"/>
      <c r="AMT109" s="848"/>
      <c r="AMU109" s="848"/>
      <c r="AMV109" s="848"/>
      <c r="AMW109" s="848"/>
      <c r="AMX109" s="848"/>
      <c r="AMY109" s="848"/>
      <c r="AMZ109" s="848"/>
      <c r="ANA109" s="848"/>
      <c r="ANB109" s="848"/>
      <c r="ANC109" s="848"/>
      <c r="AND109" s="848"/>
      <c r="ANE109" s="848"/>
      <c r="ANF109" s="848"/>
      <c r="ANG109" s="848"/>
      <c r="ANH109" s="848"/>
      <c r="ANI109" s="848"/>
      <c r="ANJ109" s="848"/>
      <c r="ANK109" s="848"/>
      <c r="ANL109" s="848"/>
      <c r="ANM109" s="848"/>
      <c r="ANN109" s="848"/>
      <c r="ANO109" s="848"/>
      <c r="ANP109" s="848"/>
      <c r="ANQ109" s="848"/>
      <c r="ANR109" s="848"/>
      <c r="ANS109" s="848"/>
      <c r="ANT109" s="848"/>
      <c r="ANU109" s="848"/>
      <c r="ANV109" s="848"/>
      <c r="ANW109" s="848"/>
      <c r="ANX109" s="848"/>
      <c r="ANY109" s="848"/>
      <c r="ANZ109" s="848"/>
      <c r="AOA109" s="848"/>
      <c r="AOB109" s="848"/>
      <c r="AOC109" s="848"/>
      <c r="AOD109" s="848"/>
      <c r="AOE109" s="848"/>
      <c r="AOF109" s="848"/>
      <c r="AOG109" s="848"/>
      <c r="AOH109" s="848"/>
      <c r="AOI109" s="848"/>
      <c r="AOJ109" s="848"/>
      <c r="AOK109" s="848"/>
      <c r="AOL109" s="848"/>
      <c r="AOM109" s="848"/>
      <c r="AON109" s="848"/>
      <c r="AOO109" s="848"/>
      <c r="AOP109" s="848"/>
      <c r="AOQ109" s="848"/>
      <c r="AOR109" s="848"/>
      <c r="AOS109" s="848"/>
      <c r="AOT109" s="848"/>
      <c r="AOU109" s="848"/>
      <c r="AOV109" s="848"/>
      <c r="AOW109" s="848"/>
      <c r="AOX109" s="848"/>
      <c r="AOY109" s="848"/>
      <c r="AOZ109" s="848"/>
      <c r="APA109" s="848"/>
      <c r="APB109" s="848"/>
      <c r="APC109" s="848"/>
      <c r="APD109" s="848"/>
      <c r="APE109" s="848"/>
      <c r="APF109" s="848"/>
      <c r="APG109" s="848"/>
      <c r="APH109" s="848"/>
      <c r="API109" s="848"/>
      <c r="APJ109" s="848"/>
      <c r="APK109" s="848"/>
      <c r="APL109" s="848"/>
      <c r="APM109" s="848"/>
      <c r="APN109" s="848"/>
      <c r="APO109" s="848"/>
      <c r="APP109" s="848"/>
      <c r="APQ109" s="848"/>
      <c r="APR109" s="848"/>
      <c r="APS109" s="848"/>
      <c r="APT109" s="848"/>
      <c r="APU109" s="848"/>
      <c r="APV109" s="848"/>
      <c r="APW109" s="848"/>
      <c r="APX109" s="848"/>
      <c r="APY109" s="848"/>
      <c r="APZ109" s="848"/>
      <c r="AQA109" s="848"/>
      <c r="AQB109" s="848"/>
      <c r="AQC109" s="848"/>
      <c r="AQD109" s="848"/>
      <c r="AQE109" s="848"/>
      <c r="AQF109" s="848"/>
      <c r="AQG109" s="848"/>
      <c r="AQH109" s="848"/>
      <c r="AQI109" s="848"/>
      <c r="AQJ109" s="848"/>
      <c r="AQK109" s="848"/>
      <c r="AQL109" s="848"/>
      <c r="AQM109" s="848"/>
      <c r="AQN109" s="848"/>
      <c r="AQO109" s="848"/>
      <c r="AQP109" s="848"/>
      <c r="AQQ109" s="848"/>
      <c r="AQR109" s="848"/>
      <c r="AQS109" s="848"/>
      <c r="AQT109" s="848"/>
      <c r="AQU109" s="848"/>
      <c r="AQV109" s="848"/>
      <c r="AQW109" s="848"/>
      <c r="AQX109" s="848"/>
      <c r="AQY109" s="848"/>
      <c r="AQZ109" s="848"/>
      <c r="ARA109" s="848"/>
      <c r="ARB109" s="848"/>
      <c r="ARC109" s="848"/>
      <c r="ARD109" s="848"/>
      <c r="ARE109" s="848"/>
      <c r="ARF109" s="848"/>
      <c r="ARG109" s="848"/>
      <c r="ARH109" s="848"/>
      <c r="ARI109" s="848"/>
      <c r="ARJ109" s="848"/>
      <c r="ARK109" s="848"/>
      <c r="ARL109" s="848"/>
      <c r="ARM109" s="848"/>
      <c r="ARN109" s="848"/>
      <c r="ARO109" s="848"/>
      <c r="ARP109" s="848"/>
      <c r="ARQ109" s="848"/>
      <c r="ARR109" s="848"/>
      <c r="ARS109" s="848"/>
      <c r="ART109" s="848"/>
      <c r="ARU109" s="848"/>
      <c r="ARV109" s="848"/>
      <c r="ARW109" s="848"/>
      <c r="ARX109" s="848"/>
      <c r="ARY109" s="848"/>
      <c r="ARZ109" s="848"/>
      <c r="ASA109" s="848"/>
      <c r="ASB109" s="848"/>
      <c r="ASC109" s="848"/>
      <c r="ASD109" s="848"/>
      <c r="ASE109" s="848"/>
      <c r="ASF109" s="848"/>
      <c r="ASG109" s="848"/>
      <c r="ASH109" s="848"/>
      <c r="ASI109" s="848"/>
      <c r="ASJ109" s="848"/>
      <c r="ASK109" s="848"/>
      <c r="ASL109" s="848"/>
      <c r="ASM109" s="848"/>
      <c r="ASN109" s="848"/>
      <c r="ASO109" s="848"/>
      <c r="ASP109" s="848"/>
      <c r="ASQ109" s="848"/>
      <c r="ASR109" s="848"/>
      <c r="ASS109" s="848"/>
      <c r="AST109" s="848"/>
      <c r="ASU109" s="848"/>
      <c r="ASV109" s="848"/>
      <c r="ASW109" s="848"/>
      <c r="ASX109" s="848"/>
      <c r="ASY109" s="848"/>
      <c r="ASZ109" s="848"/>
      <c r="ATA109" s="848"/>
      <c r="ATB109" s="848"/>
      <c r="ATC109" s="848"/>
      <c r="ATD109" s="848"/>
      <c r="ATE109" s="848"/>
      <c r="ATF109" s="848"/>
      <c r="ATG109" s="848"/>
      <c r="ATH109" s="848"/>
      <c r="ATI109" s="848"/>
      <c r="ATJ109" s="848"/>
      <c r="ATK109" s="848"/>
      <c r="ATL109" s="848"/>
      <c r="ATM109" s="848"/>
      <c r="ATN109" s="848"/>
      <c r="ATO109" s="848"/>
      <c r="ATP109" s="848"/>
      <c r="ATQ109" s="848"/>
      <c r="ATR109" s="848"/>
      <c r="ATS109" s="848"/>
      <c r="ATT109" s="848"/>
      <c r="ATU109" s="848"/>
      <c r="ATV109" s="848"/>
      <c r="ATW109" s="848"/>
      <c r="ATX109" s="848"/>
      <c r="ATY109" s="848"/>
      <c r="ATZ109" s="848"/>
      <c r="AUA109" s="848"/>
      <c r="AUB109" s="848"/>
      <c r="AUC109" s="848"/>
      <c r="AUD109" s="848"/>
      <c r="AUE109" s="848"/>
      <c r="AUF109" s="848"/>
      <c r="AUG109" s="848"/>
      <c r="AUH109" s="848"/>
      <c r="AUI109" s="848"/>
      <c r="AUJ109" s="848"/>
      <c r="AUK109" s="848"/>
      <c r="AUL109" s="848"/>
      <c r="AUM109" s="848"/>
      <c r="AUN109" s="848"/>
      <c r="AUO109" s="848"/>
      <c r="AUP109" s="848"/>
      <c r="AUQ109" s="848"/>
      <c r="AUR109" s="848"/>
      <c r="AUS109" s="848"/>
      <c r="AUT109" s="848"/>
      <c r="AUU109" s="848"/>
      <c r="AUV109" s="848"/>
      <c r="AUW109" s="848"/>
      <c r="AUX109" s="848"/>
      <c r="AUY109" s="848"/>
      <c r="AUZ109" s="848"/>
      <c r="AVA109" s="848"/>
      <c r="AVB109" s="848"/>
      <c r="AVC109" s="848"/>
      <c r="AVD109" s="848"/>
      <c r="AVE109" s="848"/>
      <c r="AVF109" s="848"/>
      <c r="AVG109" s="848"/>
      <c r="AVH109" s="848"/>
      <c r="AVI109" s="848"/>
      <c r="AVJ109" s="848"/>
      <c r="AVK109" s="848"/>
      <c r="AVL109" s="848"/>
      <c r="AVM109" s="848"/>
      <c r="AVN109" s="848"/>
      <c r="AVO109" s="848"/>
      <c r="AVP109" s="848"/>
      <c r="AVQ109" s="848"/>
      <c r="AVR109" s="848"/>
      <c r="AVS109" s="848"/>
      <c r="AVT109" s="848"/>
      <c r="AVU109" s="848"/>
      <c r="AVV109" s="848"/>
      <c r="AVW109" s="848"/>
      <c r="AVX109" s="848"/>
      <c r="AVY109" s="848"/>
      <c r="AVZ109" s="848"/>
      <c r="AWA109" s="848"/>
      <c r="AWB109" s="848"/>
      <c r="AWC109" s="848"/>
      <c r="AWD109" s="848"/>
      <c r="AWE109" s="848"/>
      <c r="AWF109" s="848"/>
      <c r="AWG109" s="848"/>
      <c r="AWH109" s="848"/>
      <c r="AWI109" s="848"/>
      <c r="AWJ109" s="848"/>
      <c r="AWK109" s="848"/>
      <c r="AWL109" s="848"/>
      <c r="AWM109" s="848"/>
      <c r="AWN109" s="848"/>
      <c r="AWO109" s="848"/>
      <c r="AWP109" s="848"/>
      <c r="AWQ109" s="848"/>
      <c r="AWR109" s="848"/>
      <c r="AWS109" s="848"/>
      <c r="AWT109" s="848"/>
      <c r="AWU109" s="848"/>
      <c r="AWV109" s="848"/>
      <c r="AWW109" s="848"/>
      <c r="AWX109" s="848"/>
      <c r="AWY109" s="848"/>
      <c r="AWZ109" s="848"/>
      <c r="AXA109" s="848"/>
      <c r="AXB109" s="848"/>
      <c r="AXC109" s="848"/>
      <c r="AXD109" s="848"/>
      <c r="AXE109" s="848"/>
      <c r="AXF109" s="848"/>
      <c r="AXG109" s="848"/>
      <c r="AXH109" s="848"/>
      <c r="AXI109" s="848"/>
      <c r="AXJ109" s="848"/>
      <c r="AXK109" s="848"/>
      <c r="AXL109" s="848"/>
      <c r="AXM109" s="848"/>
      <c r="AXN109" s="848"/>
      <c r="AXO109" s="848"/>
      <c r="AXP109" s="848"/>
      <c r="AXQ109" s="848"/>
      <c r="AXR109" s="848"/>
      <c r="AXS109" s="848"/>
      <c r="AXT109" s="848"/>
      <c r="AXU109" s="848"/>
      <c r="AXV109" s="848"/>
      <c r="AXW109" s="848"/>
      <c r="AXX109" s="848"/>
      <c r="AXY109" s="848"/>
      <c r="AXZ109" s="848"/>
      <c r="AYA109" s="848"/>
      <c r="AYB109" s="848"/>
      <c r="AYC109" s="848"/>
      <c r="AYD109" s="848"/>
      <c r="AYE109" s="848"/>
      <c r="AYF109" s="848"/>
      <c r="AYG109" s="848"/>
      <c r="AYH109" s="848"/>
      <c r="AYI109" s="848"/>
      <c r="AYJ109" s="848"/>
      <c r="AYK109" s="848"/>
      <c r="AYL109" s="848"/>
      <c r="AYM109" s="848"/>
      <c r="AYN109" s="848"/>
      <c r="AYO109" s="848"/>
      <c r="AYP109" s="848"/>
      <c r="AYQ109" s="848"/>
      <c r="AYR109" s="848"/>
      <c r="AYS109" s="848"/>
      <c r="AYT109" s="848"/>
      <c r="AYU109" s="848"/>
      <c r="AYV109" s="848"/>
      <c r="AYW109" s="848"/>
      <c r="AYX109" s="848"/>
      <c r="AYY109" s="848"/>
      <c r="AYZ109" s="848"/>
      <c r="AZA109" s="848"/>
      <c r="AZB109" s="848"/>
      <c r="AZC109" s="848"/>
      <c r="AZD109" s="848"/>
      <c r="AZE109" s="848"/>
      <c r="AZF109" s="848"/>
      <c r="AZG109" s="848"/>
      <c r="AZH109" s="848"/>
      <c r="AZI109" s="848"/>
      <c r="AZJ109" s="848"/>
      <c r="AZK109" s="848"/>
      <c r="AZL109" s="848"/>
      <c r="AZM109" s="848"/>
      <c r="AZN109" s="848"/>
      <c r="AZO109" s="848"/>
      <c r="AZP109" s="848"/>
      <c r="AZQ109" s="848"/>
      <c r="AZR109" s="848"/>
      <c r="AZS109" s="848"/>
      <c r="AZT109" s="848"/>
      <c r="AZU109" s="848"/>
      <c r="AZV109" s="848"/>
      <c r="AZW109" s="848"/>
      <c r="AZX109" s="848"/>
      <c r="AZY109" s="848"/>
      <c r="AZZ109" s="848"/>
      <c r="BAA109" s="848"/>
      <c r="BAB109" s="848"/>
      <c r="BAC109" s="848"/>
      <c r="BAD109" s="848"/>
      <c r="BAE109" s="848"/>
      <c r="BAF109" s="848"/>
      <c r="BAG109" s="848"/>
      <c r="BAH109" s="848"/>
      <c r="BAI109" s="848"/>
      <c r="BAJ109" s="848"/>
      <c r="BAK109" s="848"/>
      <c r="BAL109" s="848"/>
      <c r="BAM109" s="848"/>
      <c r="BAN109" s="848"/>
      <c r="BAO109" s="848"/>
      <c r="BAP109" s="848"/>
      <c r="BAQ109" s="848"/>
      <c r="BAR109" s="848"/>
      <c r="BAS109" s="848"/>
      <c r="BAT109" s="848"/>
      <c r="BAU109" s="848"/>
      <c r="BAV109" s="848"/>
      <c r="BAW109" s="848"/>
      <c r="BAX109" s="848"/>
      <c r="BAY109" s="848"/>
      <c r="BAZ109" s="848"/>
      <c r="BBA109" s="848"/>
      <c r="BBB109" s="848"/>
      <c r="BBC109" s="848"/>
      <c r="BBD109" s="848"/>
      <c r="BBE109" s="848"/>
      <c r="BBF109" s="848"/>
      <c r="BBG109" s="848"/>
      <c r="BBH109" s="848"/>
      <c r="BBI109" s="848"/>
      <c r="BBJ109" s="848"/>
      <c r="BBK109" s="848"/>
      <c r="BBL109" s="848"/>
      <c r="BBM109" s="848"/>
      <c r="BBN109" s="848"/>
      <c r="BBO109" s="848"/>
      <c r="BBP109" s="848"/>
      <c r="BBQ109" s="848"/>
      <c r="BBR109" s="848"/>
      <c r="BBS109" s="848"/>
      <c r="BBT109" s="848"/>
      <c r="BBU109" s="848"/>
      <c r="BBV109" s="848"/>
      <c r="BBW109" s="848"/>
      <c r="BBX109" s="848"/>
      <c r="BBY109" s="848"/>
      <c r="BBZ109" s="848"/>
      <c r="BCA109" s="848"/>
      <c r="BCB109" s="848"/>
      <c r="BCC109" s="848"/>
      <c r="BCD109" s="848"/>
      <c r="BCE109" s="848"/>
      <c r="BCF109" s="848"/>
      <c r="BCG109" s="848"/>
      <c r="BCH109" s="848"/>
      <c r="BCI109" s="848"/>
      <c r="BCJ109" s="848"/>
      <c r="BCK109" s="848"/>
      <c r="BCL109" s="848"/>
      <c r="BCM109" s="848"/>
      <c r="BCN109" s="848"/>
      <c r="BCO109" s="848"/>
      <c r="BCP109" s="848"/>
      <c r="BCQ109" s="848"/>
      <c r="BCR109" s="848"/>
      <c r="BCS109" s="848"/>
      <c r="BCT109" s="848"/>
      <c r="BCU109" s="848"/>
      <c r="BCV109" s="848"/>
      <c r="BCW109" s="848"/>
      <c r="BCX109" s="848"/>
      <c r="BCY109" s="848"/>
      <c r="BCZ109" s="848"/>
      <c r="BDA109" s="848"/>
      <c r="BDB109" s="848"/>
      <c r="BDC109" s="848"/>
      <c r="BDD109" s="848"/>
      <c r="BDE109" s="848"/>
      <c r="BDF109" s="848"/>
      <c r="BDG109" s="848"/>
      <c r="BDH109" s="848"/>
      <c r="BDI109" s="848"/>
      <c r="BDJ109" s="848"/>
      <c r="BDK109" s="848"/>
      <c r="BDL109" s="848"/>
      <c r="BDM109" s="848"/>
      <c r="BDN109" s="848"/>
      <c r="BDO109" s="848"/>
      <c r="BDP109" s="848"/>
      <c r="BDQ109" s="848"/>
      <c r="BDR109" s="848"/>
      <c r="BDS109" s="848"/>
      <c r="BDT109" s="848"/>
      <c r="BDU109" s="848"/>
      <c r="BDV109" s="848"/>
      <c r="BDW109" s="848"/>
      <c r="BDX109" s="848"/>
      <c r="BDY109" s="848"/>
      <c r="BDZ109" s="848"/>
      <c r="BEA109" s="848"/>
      <c r="BEB109" s="848"/>
      <c r="BEC109" s="848"/>
      <c r="BED109" s="848"/>
      <c r="BEE109" s="848"/>
      <c r="BEF109" s="848"/>
      <c r="BEG109" s="848"/>
      <c r="BEH109" s="848"/>
      <c r="BEI109" s="848"/>
      <c r="BEJ109" s="848"/>
      <c r="BEK109" s="848"/>
      <c r="BEL109" s="848"/>
      <c r="BEM109" s="848"/>
      <c r="BEN109" s="848"/>
      <c r="BEO109" s="848"/>
      <c r="BEP109" s="848"/>
      <c r="BEQ109" s="848"/>
      <c r="BER109" s="848"/>
      <c r="BES109" s="848"/>
      <c r="BET109" s="848"/>
      <c r="BEU109" s="848"/>
      <c r="BEV109" s="848"/>
      <c r="BEW109" s="848"/>
      <c r="BEX109" s="848"/>
      <c r="BEY109" s="848"/>
      <c r="BEZ109" s="848"/>
      <c r="BFA109" s="848"/>
      <c r="BFB109" s="848"/>
      <c r="BFC109" s="848"/>
      <c r="BFD109" s="848"/>
      <c r="BFE109" s="848"/>
      <c r="BFF109" s="848"/>
      <c r="BFG109" s="848"/>
      <c r="BFH109" s="848"/>
      <c r="BFI109" s="848"/>
      <c r="BFJ109" s="848"/>
      <c r="BFK109" s="848"/>
      <c r="BFL109" s="848"/>
      <c r="BFM109" s="848"/>
      <c r="BFN109" s="848"/>
      <c r="BFO109" s="848"/>
      <c r="BFP109" s="848"/>
      <c r="BFQ109" s="848"/>
      <c r="BFR109" s="848"/>
      <c r="BFS109" s="848"/>
      <c r="BFT109" s="848"/>
      <c r="BFU109" s="848"/>
      <c r="BFV109" s="848"/>
      <c r="BFW109" s="848"/>
      <c r="BFX109" s="848"/>
      <c r="BFY109" s="848"/>
      <c r="BFZ109" s="848"/>
      <c r="BGA109" s="848"/>
      <c r="BGB109" s="848"/>
      <c r="BGC109" s="848"/>
      <c r="BGD109" s="848"/>
      <c r="BGE109" s="848"/>
      <c r="BGF109" s="848"/>
      <c r="BGG109" s="848"/>
      <c r="BGH109" s="848"/>
      <c r="BGI109" s="848"/>
      <c r="BGJ109" s="848"/>
      <c r="BGK109" s="848"/>
      <c r="BGL109" s="848"/>
      <c r="BGM109" s="848"/>
      <c r="BGN109" s="848"/>
      <c r="BGO109" s="848"/>
      <c r="BGP109" s="848"/>
      <c r="BGQ109" s="848"/>
      <c r="BGR109" s="848"/>
      <c r="BGS109" s="848"/>
      <c r="BGT109" s="848"/>
      <c r="BGU109" s="848"/>
      <c r="BGV109" s="848"/>
      <c r="BGW109" s="848"/>
      <c r="BGX109" s="848"/>
      <c r="BGY109" s="848"/>
      <c r="BGZ109" s="848"/>
      <c r="BHA109" s="848"/>
      <c r="BHB109" s="848"/>
      <c r="BHC109" s="848"/>
      <c r="BHD109" s="848"/>
      <c r="BHE109" s="848"/>
      <c r="BHF109" s="848"/>
      <c r="BHG109" s="848"/>
      <c r="BHH109" s="848"/>
      <c r="BHI109" s="848"/>
      <c r="BHJ109" s="848"/>
      <c r="BHK109" s="848"/>
      <c r="BHL109" s="848"/>
      <c r="BHM109" s="848"/>
      <c r="BHN109" s="848"/>
      <c r="BHO109" s="848"/>
      <c r="BHP109" s="848"/>
      <c r="BHQ109" s="848"/>
      <c r="BHR109" s="848"/>
      <c r="BHS109" s="848"/>
      <c r="BHT109" s="848"/>
      <c r="BHU109" s="848"/>
      <c r="BHV109" s="848"/>
      <c r="BHW109" s="848"/>
      <c r="BHX109" s="848"/>
      <c r="BHY109" s="848"/>
      <c r="BHZ109" s="848"/>
      <c r="BIA109" s="848"/>
      <c r="BIB109" s="848"/>
      <c r="BIC109" s="848"/>
      <c r="BID109" s="848"/>
      <c r="BIE109" s="848"/>
      <c r="BIF109" s="848"/>
      <c r="BIG109" s="848"/>
      <c r="BIH109" s="848"/>
      <c r="BII109" s="848"/>
      <c r="BIJ109" s="848"/>
      <c r="BIK109" s="848"/>
      <c r="BIL109" s="848"/>
      <c r="BIM109" s="848"/>
      <c r="BIN109" s="848"/>
      <c r="BIO109" s="848"/>
      <c r="BIP109" s="848"/>
      <c r="BIQ109" s="848"/>
      <c r="BIR109" s="848"/>
      <c r="BIS109" s="848"/>
      <c r="BIT109" s="848"/>
      <c r="BIU109" s="848"/>
      <c r="BIV109" s="848"/>
      <c r="BIW109" s="848"/>
      <c r="BIX109" s="848"/>
      <c r="BIY109" s="848"/>
      <c r="BIZ109" s="848"/>
      <c r="BJA109" s="848"/>
      <c r="BJB109" s="848"/>
      <c r="BJC109" s="848"/>
      <c r="BJD109" s="848"/>
      <c r="BJE109" s="848"/>
      <c r="BJF109" s="848"/>
      <c r="BJG109" s="848"/>
      <c r="BJH109" s="848"/>
      <c r="BJI109" s="848"/>
      <c r="BJJ109" s="848"/>
      <c r="BJK109" s="848"/>
      <c r="BJL109" s="848"/>
      <c r="BJM109" s="848"/>
      <c r="BJN109" s="848"/>
      <c r="BJO109" s="848"/>
      <c r="BJP109" s="848"/>
      <c r="BJQ109" s="848"/>
      <c r="BJR109" s="848"/>
      <c r="BJS109" s="848"/>
      <c r="BJT109" s="848"/>
      <c r="BJU109" s="848"/>
      <c r="BJV109" s="848"/>
      <c r="BJW109" s="848"/>
      <c r="BJX109" s="848"/>
      <c r="BJY109" s="848"/>
      <c r="BJZ109" s="848"/>
      <c r="BKA109" s="848"/>
      <c r="BKB109" s="848"/>
      <c r="BKC109" s="848"/>
      <c r="BKD109" s="848"/>
      <c r="BKE109" s="848"/>
      <c r="BKF109" s="848"/>
      <c r="BKG109" s="848"/>
      <c r="BKH109" s="848"/>
      <c r="BKI109" s="848"/>
      <c r="BKJ109" s="848"/>
      <c r="BKK109" s="848"/>
      <c r="BKL109" s="848"/>
      <c r="BKM109" s="848"/>
      <c r="BKN109" s="848"/>
      <c r="BKO109" s="848"/>
      <c r="BKP109" s="848"/>
      <c r="BKQ109" s="848"/>
      <c r="BKR109" s="848"/>
      <c r="BKS109" s="848"/>
      <c r="BKT109" s="848"/>
      <c r="BKU109" s="848"/>
      <c r="BKV109" s="848"/>
      <c r="BKW109" s="848"/>
      <c r="BKX109" s="848"/>
      <c r="BKY109" s="848"/>
      <c r="BKZ109" s="848"/>
      <c r="BLA109" s="848"/>
      <c r="BLB109" s="848"/>
      <c r="BLC109" s="848"/>
      <c r="BLD109" s="848"/>
      <c r="BLE109" s="848"/>
      <c r="BLF109" s="848"/>
      <c r="BLG109" s="848"/>
      <c r="BLH109" s="848"/>
      <c r="BLI109" s="848"/>
      <c r="BLJ109" s="848"/>
      <c r="BLK109" s="848"/>
      <c r="BLL109" s="848"/>
      <c r="BLM109" s="848"/>
      <c r="BLN109" s="848"/>
      <c r="BLO109" s="848"/>
      <c r="BLP109" s="848"/>
      <c r="BLQ109" s="848"/>
      <c r="BLR109" s="848"/>
      <c r="BLS109" s="848"/>
      <c r="BLT109" s="848"/>
      <c r="BLU109" s="848"/>
      <c r="BLV109" s="848"/>
      <c r="BLW109" s="848"/>
      <c r="BLX109" s="848"/>
      <c r="BLY109" s="848"/>
      <c r="BLZ109" s="848"/>
      <c r="BMA109" s="848"/>
      <c r="BMB109" s="848"/>
      <c r="BMC109" s="848"/>
      <c r="BMD109" s="848"/>
      <c r="BME109" s="848"/>
      <c r="BMF109" s="848"/>
      <c r="BMG109" s="848"/>
      <c r="BMH109" s="848"/>
      <c r="BMI109" s="848"/>
      <c r="BMJ109" s="848"/>
      <c r="BMK109" s="848"/>
      <c r="BML109" s="848"/>
      <c r="BMM109" s="848"/>
      <c r="BMN109" s="848"/>
      <c r="BMO109" s="848"/>
      <c r="BMP109" s="848"/>
      <c r="BMQ109" s="848"/>
      <c r="BMR109" s="848"/>
      <c r="BMS109" s="848"/>
      <c r="BMT109" s="848"/>
      <c r="BMU109" s="848"/>
      <c r="BMV109" s="848"/>
      <c r="BMW109" s="848"/>
      <c r="BMX109" s="848"/>
      <c r="BMY109" s="848"/>
      <c r="BMZ109" s="848"/>
      <c r="BNA109" s="848"/>
      <c r="BNB109" s="848"/>
      <c r="BNC109" s="848"/>
      <c r="BND109" s="848"/>
      <c r="BNE109" s="848"/>
      <c r="BNF109" s="848"/>
      <c r="BNG109" s="848"/>
      <c r="BNH109" s="848"/>
      <c r="BNI109" s="848"/>
      <c r="BNJ109" s="848"/>
      <c r="BNK109" s="848"/>
      <c r="BNL109" s="848"/>
      <c r="BNM109" s="848"/>
      <c r="BNN109" s="848"/>
      <c r="BNO109" s="848"/>
      <c r="BNP109" s="848"/>
      <c r="BNQ109" s="848"/>
      <c r="BNR109" s="848"/>
      <c r="BNS109" s="848"/>
      <c r="BNT109" s="848"/>
      <c r="BNU109" s="848"/>
      <c r="BNV109" s="848"/>
      <c r="BNW109" s="848"/>
      <c r="BNX109" s="848"/>
      <c r="BNY109" s="848"/>
      <c r="BNZ109" s="848"/>
      <c r="BOA109" s="848"/>
      <c r="BOB109" s="848"/>
      <c r="BOC109" s="848"/>
      <c r="BOD109" s="848"/>
      <c r="BOE109" s="848"/>
      <c r="BOF109" s="848"/>
      <c r="BOG109" s="848"/>
      <c r="BOH109" s="848"/>
      <c r="BOI109" s="848"/>
      <c r="BOJ109" s="848"/>
      <c r="BOK109" s="848"/>
      <c r="BOL109" s="848"/>
      <c r="BOM109" s="848"/>
      <c r="BON109" s="848"/>
      <c r="BOO109" s="848"/>
      <c r="BOP109" s="848"/>
      <c r="BOQ109" s="848"/>
      <c r="BOR109" s="848"/>
      <c r="BOS109" s="848"/>
      <c r="BOT109" s="848"/>
      <c r="BOU109" s="848"/>
      <c r="BOV109" s="848"/>
      <c r="BOW109" s="848"/>
      <c r="BOX109" s="848"/>
      <c r="BOY109" s="848"/>
      <c r="BOZ109" s="848"/>
      <c r="BPA109" s="848"/>
      <c r="BPB109" s="848"/>
      <c r="BPC109" s="848"/>
      <c r="BPD109" s="848"/>
      <c r="BPE109" s="848"/>
      <c r="BPF109" s="848"/>
      <c r="BPG109" s="848"/>
      <c r="BPH109" s="848"/>
      <c r="BPI109" s="848"/>
      <c r="BPJ109" s="848"/>
      <c r="BPK109" s="848"/>
      <c r="BPL109" s="848"/>
      <c r="BPM109" s="848"/>
      <c r="BPN109" s="848"/>
      <c r="BPO109" s="848"/>
      <c r="BPP109" s="848"/>
      <c r="BPQ109" s="848"/>
      <c r="BPR109" s="848"/>
      <c r="BPS109" s="848"/>
      <c r="BPT109" s="848"/>
      <c r="BPU109" s="848"/>
      <c r="BPV109" s="848"/>
      <c r="BPW109" s="848"/>
      <c r="BPX109" s="848"/>
      <c r="BPY109" s="848"/>
      <c r="BPZ109" s="848"/>
      <c r="BQA109" s="848"/>
      <c r="BQB109" s="848"/>
      <c r="BQC109" s="848"/>
      <c r="BQD109" s="848"/>
      <c r="BQE109" s="848"/>
      <c r="BQF109" s="848"/>
      <c r="BQG109" s="848"/>
      <c r="BQH109" s="848"/>
      <c r="BQI109" s="848"/>
      <c r="BQJ109" s="848"/>
      <c r="BQK109" s="848"/>
      <c r="BQL109" s="848"/>
      <c r="BQM109" s="848"/>
      <c r="BQN109" s="848"/>
      <c r="BQO109" s="848"/>
      <c r="BQP109" s="848"/>
      <c r="BQQ109" s="848"/>
      <c r="BQR109" s="848"/>
      <c r="BQS109" s="848"/>
      <c r="BQT109" s="848"/>
      <c r="BQU109" s="848"/>
      <c r="BQV109" s="848"/>
      <c r="BQW109" s="848"/>
      <c r="BQX109" s="848"/>
      <c r="BQY109" s="848"/>
      <c r="BQZ109" s="848"/>
      <c r="BRA109" s="848"/>
      <c r="BRB109" s="848"/>
      <c r="BRC109" s="848"/>
      <c r="BRD109" s="848"/>
      <c r="BRE109" s="848"/>
      <c r="BRF109" s="848"/>
      <c r="BRG109" s="848"/>
      <c r="BRH109" s="848"/>
      <c r="BRI109" s="848"/>
      <c r="BRJ109" s="848"/>
      <c r="BRK109" s="848"/>
      <c r="BRL109" s="848"/>
      <c r="BRM109" s="848"/>
      <c r="BRN109" s="848"/>
      <c r="BRO109" s="848"/>
      <c r="BRP109" s="848"/>
      <c r="BRQ109" s="848"/>
      <c r="BRR109" s="848"/>
      <c r="BRS109" s="848"/>
      <c r="BRT109" s="848"/>
      <c r="BRU109" s="848"/>
      <c r="BRV109" s="848"/>
      <c r="BRW109" s="848"/>
      <c r="BRX109" s="848"/>
      <c r="BRY109" s="848"/>
      <c r="BRZ109" s="848"/>
      <c r="BSA109" s="848"/>
      <c r="BSB109" s="848"/>
      <c r="BSC109" s="848"/>
      <c r="BSD109" s="848"/>
      <c r="BSE109" s="848"/>
      <c r="BSF109" s="848"/>
      <c r="BSG109" s="848"/>
      <c r="BSH109" s="848"/>
      <c r="BSI109" s="848"/>
      <c r="BSJ109" s="848"/>
      <c r="BSK109" s="848"/>
      <c r="BSL109" s="848"/>
      <c r="BSM109" s="848"/>
      <c r="BSN109" s="848"/>
      <c r="BSO109" s="848"/>
      <c r="BSP109" s="848"/>
      <c r="BSQ109" s="848"/>
      <c r="BSR109" s="848"/>
      <c r="BSS109" s="848"/>
      <c r="BST109" s="848"/>
      <c r="BSU109" s="848"/>
      <c r="BSV109" s="848"/>
      <c r="BSW109" s="848"/>
      <c r="BSX109" s="848"/>
      <c r="BSY109" s="848"/>
      <c r="BSZ109" s="848"/>
      <c r="BTA109" s="848"/>
      <c r="BTB109" s="848"/>
      <c r="BTC109" s="848"/>
      <c r="BTD109" s="848"/>
      <c r="BTE109" s="848"/>
      <c r="BTF109" s="848"/>
      <c r="BTG109" s="848"/>
      <c r="BTH109" s="848"/>
      <c r="BTI109" s="848"/>
      <c r="BTJ109" s="848"/>
      <c r="BTK109" s="848"/>
      <c r="BTL109" s="848"/>
      <c r="BTM109" s="848"/>
      <c r="BTN109" s="848"/>
      <c r="BTO109" s="848"/>
      <c r="BTP109" s="848"/>
      <c r="BTQ109" s="848"/>
      <c r="BTR109" s="848"/>
      <c r="BTS109" s="848"/>
      <c r="BTT109" s="848"/>
      <c r="BTU109" s="848"/>
      <c r="BTV109" s="848"/>
      <c r="BTW109" s="848"/>
      <c r="BTX109" s="848"/>
      <c r="BTY109" s="848"/>
      <c r="BTZ109" s="848"/>
      <c r="BUA109" s="848"/>
      <c r="BUB109" s="848"/>
      <c r="BUC109" s="848"/>
      <c r="BUD109" s="848"/>
      <c r="BUE109" s="848"/>
      <c r="BUF109" s="848"/>
      <c r="BUG109" s="848"/>
      <c r="BUH109" s="848"/>
      <c r="BUI109" s="848"/>
      <c r="BUJ109" s="848"/>
      <c r="BUK109" s="848"/>
      <c r="BUL109" s="848"/>
      <c r="BUM109" s="848"/>
      <c r="BUN109" s="848"/>
      <c r="BUO109" s="848"/>
      <c r="BUP109" s="848"/>
      <c r="BUQ109" s="848"/>
      <c r="BUR109" s="848"/>
      <c r="BUS109" s="848"/>
      <c r="BUT109" s="848"/>
      <c r="BUU109" s="848"/>
      <c r="BUV109" s="848"/>
      <c r="BUW109" s="848"/>
      <c r="BUX109" s="848"/>
      <c r="BUY109" s="848"/>
      <c r="BUZ109" s="848"/>
      <c r="BVA109" s="848"/>
      <c r="BVB109" s="848"/>
      <c r="BVC109" s="848"/>
      <c r="BVD109" s="848"/>
      <c r="BVE109" s="848"/>
      <c r="BVF109" s="848"/>
      <c r="BVG109" s="848"/>
      <c r="BVH109" s="848"/>
      <c r="BVI109" s="848"/>
      <c r="BVJ109" s="848"/>
      <c r="BVK109" s="848"/>
      <c r="BVL109" s="848"/>
      <c r="BVM109" s="848"/>
      <c r="BVN109" s="848"/>
      <c r="BVO109" s="848"/>
      <c r="BVP109" s="848"/>
      <c r="BVQ109" s="848"/>
      <c r="BVR109" s="848"/>
      <c r="BVS109" s="848"/>
      <c r="BVT109" s="848"/>
      <c r="BVU109" s="848"/>
      <c r="BVV109" s="848"/>
      <c r="BVW109" s="848"/>
      <c r="BVX109" s="848"/>
      <c r="BVY109" s="848"/>
      <c r="BVZ109" s="848"/>
      <c r="BWA109" s="848"/>
      <c r="BWB109" s="848"/>
      <c r="BWC109" s="848"/>
      <c r="BWD109" s="848"/>
      <c r="BWE109" s="848"/>
      <c r="BWF109" s="848"/>
      <c r="BWG109" s="848"/>
      <c r="BWH109" s="848"/>
      <c r="BWI109" s="848"/>
      <c r="BWJ109" s="848"/>
      <c r="BWK109" s="848"/>
      <c r="BWL109" s="848"/>
      <c r="BWM109" s="848"/>
      <c r="BWN109" s="848"/>
      <c r="BWO109" s="848"/>
      <c r="BWP109" s="848"/>
      <c r="BWQ109" s="848"/>
      <c r="BWR109" s="848"/>
      <c r="BWS109" s="848"/>
      <c r="BWT109" s="848"/>
      <c r="BWU109" s="848"/>
      <c r="BWV109" s="848"/>
      <c r="BWW109" s="848"/>
      <c r="BWX109" s="848"/>
      <c r="BWY109" s="848"/>
      <c r="BWZ109" s="848"/>
      <c r="BXA109" s="848"/>
      <c r="BXB109" s="848"/>
      <c r="BXC109" s="848"/>
      <c r="BXD109" s="848"/>
      <c r="BXE109" s="848"/>
      <c r="BXF109" s="848"/>
      <c r="BXG109" s="848"/>
      <c r="BXH109" s="848"/>
      <c r="BXI109" s="848"/>
      <c r="BXJ109" s="848"/>
      <c r="BXK109" s="848"/>
      <c r="BXL109" s="848"/>
      <c r="BXM109" s="848"/>
      <c r="BXN109" s="848"/>
      <c r="BXO109" s="848"/>
      <c r="BXP109" s="848"/>
      <c r="BXQ109" s="848"/>
      <c r="BXR109" s="848"/>
      <c r="BXS109" s="848"/>
      <c r="BXT109" s="848"/>
      <c r="BXU109" s="848"/>
      <c r="BXV109" s="848"/>
      <c r="BXW109" s="848"/>
      <c r="BXX109" s="848"/>
      <c r="BXY109" s="848"/>
      <c r="BXZ109" s="848"/>
      <c r="BYA109" s="848"/>
      <c r="BYB109" s="848"/>
      <c r="BYC109" s="848"/>
      <c r="BYD109" s="848"/>
      <c r="BYE109" s="848"/>
      <c r="BYF109" s="848"/>
      <c r="BYG109" s="848"/>
      <c r="BYH109" s="848"/>
      <c r="BYI109" s="848"/>
      <c r="BYJ109" s="848"/>
      <c r="BYK109" s="848"/>
      <c r="BYL109" s="848"/>
      <c r="BYM109" s="848"/>
      <c r="BYN109" s="848"/>
      <c r="BYO109" s="848"/>
      <c r="BYP109" s="848"/>
      <c r="BYQ109" s="848"/>
      <c r="BYR109" s="848"/>
      <c r="BYS109" s="848"/>
      <c r="BYT109" s="848"/>
      <c r="BYU109" s="848"/>
      <c r="BYV109" s="848"/>
      <c r="BYW109" s="848"/>
      <c r="BYX109" s="848"/>
      <c r="BYY109" s="848"/>
      <c r="BYZ109" s="848"/>
      <c r="BZA109" s="848"/>
      <c r="BZB109" s="848"/>
      <c r="BZC109" s="848"/>
      <c r="BZD109" s="848"/>
      <c r="BZE109" s="848"/>
      <c r="BZF109" s="848"/>
      <c r="BZG109" s="848"/>
      <c r="BZH109" s="848"/>
      <c r="BZI109" s="848"/>
      <c r="BZJ109" s="848"/>
      <c r="BZK109" s="848"/>
      <c r="BZL109" s="848"/>
      <c r="BZM109" s="848"/>
      <c r="BZN109" s="848"/>
      <c r="BZO109" s="848"/>
      <c r="BZP109" s="848"/>
      <c r="BZQ109" s="848"/>
      <c r="BZR109" s="848"/>
      <c r="BZS109" s="848"/>
      <c r="BZT109" s="848"/>
      <c r="BZU109" s="848"/>
      <c r="BZV109" s="848"/>
      <c r="BZW109" s="848"/>
      <c r="BZX109" s="848"/>
      <c r="BZY109" s="848"/>
      <c r="BZZ109" s="848"/>
      <c r="CAA109" s="848"/>
      <c r="CAB109" s="848"/>
      <c r="CAC109" s="848"/>
      <c r="CAD109" s="848"/>
      <c r="CAE109" s="848"/>
      <c r="CAF109" s="848"/>
      <c r="CAG109" s="848"/>
      <c r="CAH109" s="848"/>
      <c r="CAI109" s="848"/>
      <c r="CAJ109" s="848"/>
      <c r="CAK109" s="848"/>
      <c r="CAL109" s="848"/>
      <c r="CAM109" s="848"/>
      <c r="CAN109" s="848"/>
      <c r="CAO109" s="848"/>
      <c r="CAP109" s="848"/>
      <c r="CAQ109" s="848"/>
      <c r="CAR109" s="848"/>
      <c r="CAS109" s="848"/>
      <c r="CAT109" s="848"/>
      <c r="CAU109" s="848"/>
      <c r="CAV109" s="848"/>
      <c r="CAW109" s="848"/>
      <c r="CAX109" s="848"/>
      <c r="CAY109" s="848"/>
      <c r="CAZ109" s="848"/>
      <c r="CBA109" s="848"/>
      <c r="CBB109" s="848"/>
      <c r="CBC109" s="848"/>
      <c r="CBD109" s="848"/>
      <c r="CBE109" s="848"/>
      <c r="CBF109" s="848"/>
      <c r="CBG109" s="848"/>
      <c r="CBH109" s="848"/>
      <c r="CBI109" s="848"/>
      <c r="CBJ109" s="848"/>
      <c r="CBK109" s="848"/>
      <c r="CBL109" s="848"/>
      <c r="CBM109" s="848"/>
      <c r="CBN109" s="848"/>
      <c r="CBO109" s="848"/>
      <c r="CBP109" s="848"/>
      <c r="CBQ109" s="848"/>
      <c r="CBR109" s="848"/>
      <c r="CBS109" s="848"/>
      <c r="CBT109" s="848"/>
      <c r="CBU109" s="848"/>
      <c r="CBV109" s="848"/>
      <c r="CBW109" s="848"/>
      <c r="CBX109" s="848"/>
      <c r="CBY109" s="848"/>
      <c r="CBZ109" s="848"/>
      <c r="CCA109" s="848"/>
      <c r="CCB109" s="848"/>
      <c r="CCC109" s="848"/>
      <c r="CCD109" s="848"/>
      <c r="CCE109" s="848"/>
      <c r="CCF109" s="848"/>
      <c r="CCG109" s="848"/>
      <c r="CCH109" s="848"/>
      <c r="CCI109" s="848"/>
      <c r="CCJ109" s="848"/>
      <c r="CCK109" s="848"/>
      <c r="CCL109" s="848"/>
      <c r="CCM109" s="848"/>
      <c r="CCN109" s="848"/>
      <c r="CCO109" s="848"/>
      <c r="CCP109" s="848"/>
      <c r="CCQ109" s="848"/>
      <c r="CCR109" s="848"/>
      <c r="CCS109" s="848"/>
      <c r="CCT109" s="848"/>
      <c r="CCU109" s="848"/>
      <c r="CCV109" s="848"/>
      <c r="CCW109" s="848"/>
      <c r="CCX109" s="848"/>
      <c r="CCY109" s="848"/>
      <c r="CCZ109" s="848"/>
      <c r="CDA109" s="848"/>
      <c r="CDB109" s="848"/>
      <c r="CDC109" s="848"/>
      <c r="CDD109" s="848"/>
      <c r="CDE109" s="848"/>
      <c r="CDF109" s="848"/>
      <c r="CDG109" s="848"/>
      <c r="CDH109" s="848"/>
      <c r="CDI109" s="848"/>
      <c r="CDJ109" s="848"/>
      <c r="CDK109" s="848"/>
      <c r="CDL109" s="848"/>
      <c r="CDM109" s="848"/>
      <c r="CDN109" s="848"/>
      <c r="CDO109" s="848"/>
      <c r="CDP109" s="848"/>
      <c r="CDQ109" s="848"/>
      <c r="CDR109" s="848"/>
      <c r="CDS109" s="848"/>
      <c r="CDT109" s="848"/>
      <c r="CDU109" s="848"/>
      <c r="CDV109" s="848"/>
      <c r="CDW109" s="848"/>
      <c r="CDX109" s="848"/>
      <c r="CDY109" s="848"/>
      <c r="CDZ109" s="848"/>
      <c r="CEA109" s="848"/>
      <c r="CEB109" s="848"/>
      <c r="CEC109" s="848"/>
      <c r="CED109" s="848"/>
      <c r="CEE109" s="848"/>
      <c r="CEF109" s="848"/>
      <c r="CEG109" s="848"/>
      <c r="CEH109" s="848"/>
      <c r="CEI109" s="848"/>
      <c r="CEJ109" s="848"/>
      <c r="CEK109" s="848"/>
      <c r="CEL109" s="848"/>
      <c r="CEM109" s="848"/>
      <c r="CEN109" s="848"/>
      <c r="CEO109" s="848"/>
      <c r="CEP109" s="848"/>
      <c r="CEQ109" s="848"/>
      <c r="CER109" s="848"/>
      <c r="CES109" s="848"/>
      <c r="CET109" s="848"/>
      <c r="CEU109" s="848"/>
      <c r="CEV109" s="848"/>
      <c r="CEW109" s="848"/>
      <c r="CEX109" s="848"/>
      <c r="CEY109" s="848"/>
      <c r="CEZ109" s="848"/>
      <c r="CFA109" s="848"/>
      <c r="CFB109" s="848"/>
      <c r="CFC109" s="848"/>
      <c r="CFD109" s="848"/>
      <c r="CFE109" s="848"/>
      <c r="CFF109" s="848"/>
      <c r="CFG109" s="848"/>
      <c r="CFH109" s="848"/>
      <c r="CFI109" s="848"/>
      <c r="CFJ109" s="848"/>
      <c r="CFK109" s="848"/>
      <c r="CFL109" s="848"/>
      <c r="CFM109" s="848"/>
      <c r="CFN109" s="848"/>
      <c r="CFO109" s="848"/>
      <c r="CFP109" s="848"/>
      <c r="CFQ109" s="848"/>
      <c r="CFR109" s="848"/>
      <c r="CFS109" s="848"/>
      <c r="CFT109" s="848"/>
      <c r="CFU109" s="848"/>
      <c r="CFV109" s="848"/>
      <c r="CFW109" s="848"/>
      <c r="CFX109" s="848"/>
      <c r="CFY109" s="848"/>
      <c r="CFZ109" s="848"/>
      <c r="CGA109" s="848"/>
      <c r="CGB109" s="848"/>
      <c r="CGC109" s="848"/>
      <c r="CGD109" s="848"/>
      <c r="CGE109" s="848"/>
      <c r="CGF109" s="848"/>
      <c r="CGG109" s="848"/>
      <c r="CGH109" s="848"/>
      <c r="CGI109" s="848"/>
      <c r="CGJ109" s="848"/>
      <c r="CGK109" s="848"/>
      <c r="CGL109" s="848"/>
      <c r="CGM109" s="848"/>
      <c r="CGN109" s="848"/>
      <c r="CGO109" s="848"/>
      <c r="CGP109" s="848"/>
      <c r="CGQ109" s="848"/>
      <c r="CGR109" s="848"/>
      <c r="CGS109" s="848"/>
      <c r="CGT109" s="848"/>
      <c r="CGU109" s="848"/>
      <c r="CGV109" s="848"/>
      <c r="CGW109" s="848"/>
      <c r="CGX109" s="848"/>
      <c r="CGY109" s="848"/>
      <c r="CGZ109" s="848"/>
      <c r="CHA109" s="848"/>
      <c r="CHB109" s="848"/>
      <c r="CHC109" s="848"/>
      <c r="CHD109" s="848"/>
      <c r="CHE109" s="848"/>
      <c r="CHF109" s="848"/>
      <c r="CHG109" s="848"/>
      <c r="CHH109" s="848"/>
      <c r="CHI109" s="848"/>
      <c r="CHJ109" s="848"/>
      <c r="CHK109" s="848"/>
      <c r="CHL109" s="848"/>
      <c r="CHM109" s="848"/>
      <c r="CHN109" s="848"/>
      <c r="CHO109" s="848"/>
      <c r="CHP109" s="848"/>
      <c r="CHQ109" s="848"/>
      <c r="CHR109" s="848"/>
      <c r="CHS109" s="848"/>
      <c r="CHT109" s="848"/>
      <c r="CHU109" s="848"/>
      <c r="CHV109" s="848"/>
      <c r="CHW109" s="848"/>
      <c r="CHX109" s="848"/>
      <c r="CHY109" s="848"/>
      <c r="CHZ109" s="848"/>
      <c r="CIA109" s="848"/>
      <c r="CIB109" s="848"/>
      <c r="CIC109" s="848"/>
      <c r="CID109" s="848"/>
      <c r="CIE109" s="848"/>
      <c r="CIF109" s="848"/>
      <c r="CIG109" s="848"/>
      <c r="CIH109" s="848"/>
      <c r="CII109" s="848"/>
      <c r="CIJ109" s="848"/>
      <c r="CIK109" s="848"/>
      <c r="CIL109" s="848"/>
      <c r="CIM109" s="848"/>
      <c r="CIN109" s="848"/>
      <c r="CIO109" s="848"/>
      <c r="CIP109" s="848"/>
      <c r="CIQ109" s="848"/>
      <c r="CIR109" s="848"/>
      <c r="CIS109" s="848"/>
      <c r="CIT109" s="848"/>
      <c r="CIU109" s="848"/>
      <c r="CIV109" s="848"/>
      <c r="CIW109" s="848"/>
      <c r="CIX109" s="848"/>
      <c r="CIY109" s="848"/>
      <c r="CIZ109" s="848"/>
      <c r="CJA109" s="848"/>
      <c r="CJB109" s="848"/>
      <c r="CJC109" s="848"/>
      <c r="CJD109" s="848"/>
      <c r="CJE109" s="848"/>
      <c r="CJF109" s="848"/>
      <c r="CJG109" s="848"/>
      <c r="CJH109" s="848"/>
      <c r="CJI109" s="848"/>
      <c r="CJJ109" s="848"/>
      <c r="CJK109" s="848"/>
      <c r="CJL109" s="848"/>
      <c r="CJM109" s="848"/>
      <c r="CJN109" s="848"/>
      <c r="CJO109" s="848"/>
      <c r="CJP109" s="848"/>
      <c r="CJQ109" s="848"/>
      <c r="CJR109" s="848"/>
      <c r="CJS109" s="848"/>
      <c r="CJT109" s="848"/>
      <c r="CJU109" s="848"/>
      <c r="CJV109" s="848"/>
      <c r="CJW109" s="848"/>
      <c r="CJX109" s="848"/>
      <c r="CJY109" s="848"/>
      <c r="CJZ109" s="848"/>
      <c r="CKA109" s="848"/>
      <c r="CKB109" s="848"/>
      <c r="CKC109" s="848"/>
      <c r="CKD109" s="848"/>
      <c r="CKE109" s="848"/>
      <c r="CKF109" s="848"/>
      <c r="CKG109" s="848"/>
      <c r="CKH109" s="848"/>
      <c r="CKI109" s="848"/>
      <c r="CKJ109" s="848"/>
      <c r="CKK109" s="848"/>
      <c r="CKL109" s="848"/>
      <c r="CKM109" s="848"/>
      <c r="CKN109" s="848"/>
      <c r="CKO109" s="848"/>
      <c r="CKP109" s="848"/>
      <c r="CKQ109" s="848"/>
      <c r="CKR109" s="848"/>
      <c r="CKS109" s="848"/>
      <c r="CKT109" s="848"/>
      <c r="CKU109" s="848"/>
      <c r="CKV109" s="848"/>
      <c r="CKW109" s="848"/>
      <c r="CKX109" s="848"/>
      <c r="CKY109" s="848"/>
      <c r="CKZ109" s="848"/>
      <c r="CLA109" s="848"/>
      <c r="CLB109" s="848"/>
      <c r="CLC109" s="848"/>
      <c r="CLD109" s="848"/>
      <c r="CLE109" s="848"/>
      <c r="CLF109" s="848"/>
      <c r="CLG109" s="848"/>
      <c r="CLH109" s="848"/>
      <c r="CLI109" s="848"/>
      <c r="CLJ109" s="848"/>
      <c r="CLK109" s="848"/>
      <c r="CLL109" s="848"/>
      <c r="CLM109" s="848"/>
      <c r="CLN109" s="848"/>
      <c r="CLO109" s="848"/>
      <c r="CLP109" s="848"/>
      <c r="CLQ109" s="848"/>
      <c r="CLR109" s="848"/>
      <c r="CLS109" s="848"/>
      <c r="CLT109" s="848"/>
      <c r="CLU109" s="848"/>
      <c r="CLV109" s="848"/>
      <c r="CLW109" s="848"/>
      <c r="CLX109" s="848"/>
      <c r="CLY109" s="848"/>
      <c r="CLZ109" s="848"/>
      <c r="CMA109" s="848"/>
      <c r="CMB109" s="848"/>
      <c r="CMC109" s="848"/>
      <c r="CMD109" s="848"/>
      <c r="CME109" s="848"/>
      <c r="CMF109" s="848"/>
      <c r="CMG109" s="848"/>
      <c r="CMH109" s="848"/>
      <c r="CMI109" s="848"/>
      <c r="CMJ109" s="848"/>
      <c r="CMK109" s="848"/>
      <c r="CML109" s="848"/>
      <c r="CMM109" s="848"/>
      <c r="CMN109" s="848"/>
      <c r="CMO109" s="848"/>
      <c r="CMP109" s="848"/>
      <c r="CMQ109" s="848"/>
      <c r="CMR109" s="848"/>
      <c r="CMS109" s="848"/>
      <c r="CMT109" s="848"/>
      <c r="CMU109" s="848"/>
      <c r="CMV109" s="848"/>
      <c r="CMW109" s="848"/>
      <c r="CMX109" s="848"/>
      <c r="CMY109" s="848"/>
      <c r="CMZ109" s="848"/>
      <c r="CNA109" s="848"/>
      <c r="CNB109" s="848"/>
      <c r="CNC109" s="848"/>
      <c r="CND109" s="848"/>
      <c r="CNE109" s="848"/>
      <c r="CNF109" s="848"/>
      <c r="CNG109" s="848"/>
      <c r="CNH109" s="848"/>
      <c r="CNI109" s="848"/>
      <c r="CNJ109" s="848"/>
      <c r="CNK109" s="848"/>
      <c r="CNL109" s="848"/>
      <c r="CNM109" s="848"/>
      <c r="CNN109" s="848"/>
      <c r="CNO109" s="848"/>
      <c r="CNP109" s="848"/>
      <c r="CNQ109" s="848"/>
      <c r="CNR109" s="848"/>
      <c r="CNS109" s="848"/>
      <c r="CNT109" s="848"/>
      <c r="CNU109" s="848"/>
      <c r="CNV109" s="848"/>
      <c r="CNW109" s="848"/>
      <c r="CNX109" s="848"/>
      <c r="CNY109" s="848"/>
      <c r="CNZ109" s="848"/>
      <c r="COA109" s="848"/>
      <c r="COB109" s="848"/>
      <c r="COC109" s="848"/>
      <c r="COD109" s="848"/>
      <c r="COE109" s="848"/>
      <c r="COF109" s="848"/>
      <c r="COG109" s="848"/>
      <c r="COH109" s="848"/>
      <c r="COI109" s="848"/>
      <c r="COJ109" s="848"/>
      <c r="COK109" s="848"/>
      <c r="COL109" s="848"/>
      <c r="COM109" s="848"/>
      <c r="CON109" s="848"/>
      <c r="COO109" s="848"/>
      <c r="COP109" s="848"/>
      <c r="COQ109" s="848"/>
      <c r="COR109" s="848"/>
      <c r="COS109" s="848"/>
      <c r="COT109" s="848"/>
      <c r="COU109" s="848"/>
      <c r="COV109" s="848"/>
      <c r="COW109" s="848"/>
      <c r="COX109" s="848"/>
      <c r="COY109" s="848"/>
      <c r="COZ109" s="848"/>
      <c r="CPA109" s="848"/>
      <c r="CPB109" s="848"/>
      <c r="CPC109" s="848"/>
      <c r="CPD109" s="848"/>
      <c r="CPE109" s="848"/>
      <c r="CPF109" s="848"/>
      <c r="CPG109" s="848"/>
      <c r="CPH109" s="848"/>
      <c r="CPI109" s="848"/>
      <c r="CPJ109" s="848"/>
      <c r="CPK109" s="848"/>
      <c r="CPL109" s="848"/>
      <c r="CPM109" s="848"/>
      <c r="CPN109" s="848"/>
      <c r="CPO109" s="848"/>
      <c r="CPP109" s="848"/>
      <c r="CPQ109" s="848"/>
      <c r="CPR109" s="848"/>
      <c r="CPS109" s="848"/>
      <c r="CPT109" s="848"/>
      <c r="CPU109" s="848"/>
      <c r="CPV109" s="848"/>
      <c r="CPW109" s="848"/>
      <c r="CPX109" s="848"/>
      <c r="CPY109" s="848"/>
      <c r="CPZ109" s="848"/>
      <c r="CQA109" s="848"/>
      <c r="CQB109" s="848"/>
      <c r="CQC109" s="848"/>
      <c r="CQD109" s="848"/>
      <c r="CQE109" s="848"/>
      <c r="CQF109" s="848"/>
      <c r="CQG109" s="848"/>
      <c r="CQH109" s="848"/>
      <c r="CQI109" s="848"/>
      <c r="CQJ109" s="848"/>
      <c r="CQK109" s="848"/>
      <c r="CQL109" s="848"/>
      <c r="CQM109" s="848"/>
      <c r="CQN109" s="848"/>
      <c r="CQO109" s="848"/>
      <c r="CQP109" s="848"/>
      <c r="CQQ109" s="848"/>
      <c r="CQR109" s="848"/>
      <c r="CQS109" s="848"/>
      <c r="CQT109" s="848"/>
      <c r="CQU109" s="848"/>
      <c r="CQV109" s="848"/>
      <c r="CQW109" s="848"/>
      <c r="CQX109" s="848"/>
      <c r="CQY109" s="848"/>
      <c r="CQZ109" s="848"/>
      <c r="CRA109" s="848"/>
      <c r="CRB109" s="848"/>
      <c r="CRC109" s="848"/>
      <c r="CRD109" s="848"/>
      <c r="CRE109" s="848"/>
      <c r="CRF109" s="848"/>
      <c r="CRG109" s="848"/>
      <c r="CRH109" s="848"/>
      <c r="CRI109" s="848"/>
      <c r="CRJ109" s="848"/>
      <c r="CRK109" s="848"/>
      <c r="CRL109" s="848"/>
      <c r="CRM109" s="848"/>
      <c r="CRN109" s="848"/>
      <c r="CRO109" s="848"/>
      <c r="CRP109" s="848"/>
      <c r="CRQ109" s="848"/>
      <c r="CRR109" s="848"/>
      <c r="CRS109" s="848"/>
      <c r="CRT109" s="848"/>
      <c r="CRU109" s="848"/>
      <c r="CRV109" s="848"/>
      <c r="CRW109" s="848"/>
      <c r="CRX109" s="848"/>
      <c r="CRY109" s="848"/>
      <c r="CRZ109" s="848"/>
      <c r="CSA109" s="848"/>
      <c r="CSB109" s="848"/>
      <c r="CSC109" s="848"/>
      <c r="CSD109" s="848"/>
      <c r="CSE109" s="848"/>
      <c r="CSF109" s="848"/>
      <c r="CSG109" s="848"/>
      <c r="CSH109" s="848"/>
      <c r="CSI109" s="848"/>
      <c r="CSJ109" s="848"/>
      <c r="CSK109" s="848"/>
      <c r="CSL109" s="848"/>
      <c r="CSM109" s="848"/>
      <c r="CSN109" s="848"/>
      <c r="CSO109" s="848"/>
      <c r="CSP109" s="848"/>
      <c r="CSQ109" s="848"/>
      <c r="CSR109" s="848"/>
      <c r="CSS109" s="848"/>
      <c r="CST109" s="848"/>
      <c r="CSU109" s="848"/>
      <c r="CSV109" s="848"/>
      <c r="CSW109" s="848"/>
      <c r="CSX109" s="848"/>
      <c r="CSY109" s="848"/>
      <c r="CSZ109" s="848"/>
      <c r="CTA109" s="848"/>
      <c r="CTB109" s="848"/>
      <c r="CTC109" s="848"/>
      <c r="CTD109" s="848"/>
      <c r="CTE109" s="848"/>
      <c r="CTF109" s="848"/>
      <c r="CTG109" s="848"/>
      <c r="CTH109" s="848"/>
      <c r="CTI109" s="848"/>
      <c r="CTJ109" s="848"/>
      <c r="CTK109" s="848"/>
      <c r="CTL109" s="848"/>
      <c r="CTM109" s="848"/>
      <c r="CTN109" s="848"/>
      <c r="CTO109" s="848"/>
      <c r="CTP109" s="848"/>
      <c r="CTQ109" s="848"/>
      <c r="CTR109" s="848"/>
      <c r="CTS109" s="848"/>
      <c r="CTT109" s="848"/>
      <c r="CTU109" s="848"/>
      <c r="CTV109" s="848"/>
      <c r="CTW109" s="848"/>
      <c r="CTX109" s="848"/>
      <c r="CTY109" s="848"/>
      <c r="CTZ109" s="848"/>
      <c r="CUA109" s="848"/>
      <c r="CUB109" s="848"/>
      <c r="CUC109" s="848"/>
      <c r="CUD109" s="848"/>
      <c r="CUE109" s="848"/>
      <c r="CUF109" s="848"/>
      <c r="CUG109" s="848"/>
      <c r="CUH109" s="848"/>
      <c r="CUI109" s="848"/>
      <c r="CUJ109" s="848"/>
      <c r="CUK109" s="848"/>
      <c r="CUL109" s="848"/>
      <c r="CUM109" s="848"/>
      <c r="CUN109" s="848"/>
      <c r="CUO109" s="848"/>
      <c r="CUP109" s="848"/>
      <c r="CUQ109" s="848"/>
      <c r="CUR109" s="848"/>
      <c r="CUS109" s="848"/>
      <c r="CUT109" s="848"/>
      <c r="CUU109" s="848"/>
      <c r="CUV109" s="848"/>
      <c r="CUW109" s="848"/>
      <c r="CUX109" s="848"/>
      <c r="CUY109" s="848"/>
      <c r="CUZ109" s="848"/>
      <c r="CVA109" s="848"/>
      <c r="CVB109" s="848"/>
      <c r="CVC109" s="848"/>
      <c r="CVD109" s="848"/>
      <c r="CVE109" s="848"/>
      <c r="CVF109" s="848"/>
      <c r="CVG109" s="848"/>
      <c r="CVH109" s="848"/>
      <c r="CVI109" s="848"/>
      <c r="CVJ109" s="848"/>
      <c r="CVK109" s="848"/>
      <c r="CVL109" s="848"/>
      <c r="CVM109" s="848"/>
      <c r="CVN109" s="848"/>
      <c r="CVO109" s="848"/>
      <c r="CVP109" s="848"/>
      <c r="CVQ109" s="848"/>
      <c r="CVR109" s="848"/>
      <c r="CVS109" s="848"/>
      <c r="CVT109" s="848"/>
      <c r="CVU109" s="848"/>
      <c r="CVV109" s="848"/>
      <c r="CVW109" s="848"/>
      <c r="CVX109" s="848"/>
      <c r="CVY109" s="848"/>
      <c r="CVZ109" s="848"/>
      <c r="CWA109" s="848"/>
      <c r="CWB109" s="848"/>
      <c r="CWC109" s="848"/>
      <c r="CWD109" s="848"/>
      <c r="CWE109" s="848"/>
      <c r="CWF109" s="848"/>
      <c r="CWG109" s="848"/>
      <c r="CWH109" s="848"/>
      <c r="CWI109" s="848"/>
      <c r="CWJ109" s="848"/>
      <c r="CWK109" s="848"/>
      <c r="CWL109" s="848"/>
      <c r="CWM109" s="848"/>
      <c r="CWN109" s="848"/>
      <c r="CWO109" s="848"/>
      <c r="CWP109" s="848"/>
      <c r="CWQ109" s="848"/>
      <c r="CWR109" s="848"/>
      <c r="CWS109" s="848"/>
      <c r="CWT109" s="848"/>
      <c r="CWU109" s="848"/>
      <c r="CWV109" s="848"/>
      <c r="CWW109" s="848"/>
      <c r="CWX109" s="848"/>
      <c r="CWY109" s="848"/>
      <c r="CWZ109" s="848"/>
      <c r="CXA109" s="848"/>
      <c r="CXB109" s="848"/>
      <c r="CXC109" s="848"/>
      <c r="CXD109" s="848"/>
      <c r="CXE109" s="848"/>
      <c r="CXF109" s="848"/>
      <c r="CXG109" s="848"/>
      <c r="CXH109" s="848"/>
      <c r="CXI109" s="848"/>
      <c r="CXJ109" s="848"/>
      <c r="CXK109" s="848"/>
      <c r="CXL109" s="848"/>
      <c r="CXM109" s="848"/>
      <c r="CXN109" s="848"/>
      <c r="CXO109" s="848"/>
      <c r="CXP109" s="848"/>
      <c r="CXQ109" s="848"/>
      <c r="CXR109" s="848"/>
      <c r="CXS109" s="848"/>
      <c r="CXT109" s="848"/>
      <c r="CXU109" s="848"/>
      <c r="CXV109" s="848"/>
      <c r="CXW109" s="848"/>
      <c r="CXX109" s="848"/>
      <c r="CXY109" s="848"/>
      <c r="CXZ109" s="848"/>
      <c r="CYA109" s="848"/>
      <c r="CYB109" s="848"/>
      <c r="CYC109" s="848"/>
      <c r="CYD109" s="848"/>
      <c r="CYE109" s="848"/>
      <c r="CYF109" s="848"/>
      <c r="CYG109" s="848"/>
      <c r="CYH109" s="848"/>
      <c r="CYI109" s="848"/>
      <c r="CYJ109" s="848"/>
      <c r="CYK109" s="848"/>
      <c r="CYL109" s="848"/>
      <c r="CYM109" s="848"/>
      <c r="CYN109" s="848"/>
      <c r="CYO109" s="848"/>
      <c r="CYP109" s="848"/>
      <c r="CYQ109" s="848"/>
      <c r="CYR109" s="848"/>
      <c r="CYS109" s="848"/>
      <c r="CYT109" s="848"/>
      <c r="CYU109" s="848"/>
      <c r="CYV109" s="848"/>
      <c r="CYW109" s="848"/>
      <c r="CYX109" s="848"/>
      <c r="CYY109" s="848"/>
      <c r="CYZ109" s="848"/>
      <c r="CZA109" s="848"/>
      <c r="CZB109" s="848"/>
      <c r="CZC109" s="848"/>
      <c r="CZD109" s="848"/>
      <c r="CZE109" s="848"/>
      <c r="CZF109" s="848"/>
      <c r="CZG109" s="848"/>
      <c r="CZH109" s="848"/>
      <c r="CZI109" s="848"/>
      <c r="CZJ109" s="848"/>
      <c r="CZK109" s="848"/>
      <c r="CZL109" s="848"/>
      <c r="CZM109" s="848"/>
      <c r="CZN109" s="848"/>
      <c r="CZO109" s="848"/>
      <c r="CZP109" s="848"/>
      <c r="CZQ109" s="848"/>
      <c r="CZR109" s="848"/>
      <c r="CZS109" s="848"/>
      <c r="CZT109" s="848"/>
      <c r="CZU109" s="848"/>
      <c r="CZV109" s="848"/>
      <c r="CZW109" s="848"/>
      <c r="CZX109" s="848"/>
      <c r="CZY109" s="848"/>
      <c r="CZZ109" s="848"/>
      <c r="DAA109" s="848"/>
      <c r="DAB109" s="848"/>
      <c r="DAC109" s="848"/>
      <c r="DAD109" s="848"/>
      <c r="DAE109" s="848"/>
      <c r="DAF109" s="848"/>
      <c r="DAG109" s="848"/>
      <c r="DAH109" s="848"/>
      <c r="DAI109" s="848"/>
      <c r="DAJ109" s="848"/>
      <c r="DAK109" s="848"/>
      <c r="DAL109" s="848"/>
      <c r="DAM109" s="848"/>
      <c r="DAN109" s="848"/>
      <c r="DAO109" s="848"/>
      <c r="DAP109" s="848"/>
      <c r="DAQ109" s="848"/>
      <c r="DAR109" s="848"/>
      <c r="DAS109" s="848"/>
      <c r="DAT109" s="848"/>
      <c r="DAU109" s="848"/>
      <c r="DAV109" s="848"/>
      <c r="DAW109" s="848"/>
      <c r="DAX109" s="848"/>
      <c r="DAY109" s="848"/>
      <c r="DAZ109" s="848"/>
      <c r="DBA109" s="848"/>
      <c r="DBB109" s="848"/>
      <c r="DBC109" s="848"/>
      <c r="DBD109" s="848"/>
      <c r="DBE109" s="848"/>
      <c r="DBF109" s="848"/>
      <c r="DBG109" s="848"/>
      <c r="DBH109" s="848"/>
      <c r="DBI109" s="848"/>
      <c r="DBJ109" s="848"/>
      <c r="DBK109" s="848"/>
      <c r="DBL109" s="848"/>
      <c r="DBM109" s="848"/>
      <c r="DBN109" s="848"/>
      <c r="DBO109" s="848"/>
      <c r="DBP109" s="848"/>
      <c r="DBQ109" s="848"/>
      <c r="DBR109" s="848"/>
      <c r="DBS109" s="848"/>
      <c r="DBT109" s="848"/>
      <c r="DBU109" s="848"/>
      <c r="DBV109" s="848"/>
      <c r="DBW109" s="848"/>
      <c r="DBX109" s="848"/>
      <c r="DBY109" s="848"/>
      <c r="DBZ109" s="848"/>
      <c r="DCA109" s="848"/>
      <c r="DCB109" s="848"/>
      <c r="DCC109" s="848"/>
      <c r="DCD109" s="848"/>
      <c r="DCE109" s="848"/>
      <c r="DCF109" s="848"/>
      <c r="DCG109" s="848"/>
      <c r="DCH109" s="848"/>
      <c r="DCI109" s="848"/>
      <c r="DCJ109" s="848"/>
      <c r="DCK109" s="848"/>
      <c r="DCL109" s="848"/>
      <c r="DCM109" s="848"/>
      <c r="DCN109" s="848"/>
      <c r="DCO109" s="848"/>
      <c r="DCP109" s="848"/>
      <c r="DCQ109" s="848"/>
      <c r="DCR109" s="848"/>
      <c r="DCS109" s="848"/>
      <c r="DCT109" s="848"/>
      <c r="DCU109" s="848"/>
      <c r="DCV109" s="848"/>
      <c r="DCW109" s="848"/>
      <c r="DCX109" s="848"/>
      <c r="DCY109" s="848"/>
      <c r="DCZ109" s="848"/>
      <c r="DDA109" s="848"/>
      <c r="DDB109" s="848"/>
      <c r="DDC109" s="848"/>
      <c r="DDD109" s="848"/>
      <c r="DDE109" s="848"/>
      <c r="DDF109" s="848"/>
      <c r="DDG109" s="848"/>
      <c r="DDH109" s="848"/>
      <c r="DDI109" s="848"/>
      <c r="DDJ109" s="848"/>
      <c r="DDK109" s="848"/>
      <c r="DDL109" s="848"/>
      <c r="DDM109" s="848"/>
      <c r="DDN109" s="848"/>
      <c r="DDO109" s="848"/>
      <c r="DDP109" s="848"/>
      <c r="DDQ109" s="848"/>
      <c r="DDR109" s="848"/>
      <c r="DDS109" s="848"/>
      <c r="DDT109" s="848"/>
      <c r="DDU109" s="848"/>
      <c r="DDV109" s="848"/>
      <c r="DDW109" s="848"/>
      <c r="DDX109" s="848"/>
      <c r="DDY109" s="848"/>
      <c r="DDZ109" s="848"/>
      <c r="DEA109" s="848"/>
      <c r="DEB109" s="848"/>
      <c r="DEC109" s="848"/>
      <c r="DED109" s="848"/>
      <c r="DEE109" s="848"/>
      <c r="DEF109" s="848"/>
      <c r="DEG109" s="848"/>
      <c r="DEH109" s="848"/>
      <c r="DEI109" s="848"/>
      <c r="DEJ109" s="848"/>
      <c r="DEK109" s="848"/>
      <c r="DEL109" s="848"/>
      <c r="DEM109" s="848"/>
      <c r="DEN109" s="848"/>
      <c r="DEO109" s="848"/>
      <c r="DEP109" s="848"/>
      <c r="DEQ109" s="848"/>
      <c r="DER109" s="848"/>
      <c r="DES109" s="848"/>
      <c r="DET109" s="848"/>
      <c r="DEU109" s="848"/>
      <c r="DEV109" s="848"/>
      <c r="DEW109" s="848"/>
      <c r="DEX109" s="848"/>
      <c r="DEY109" s="848"/>
      <c r="DEZ109" s="848"/>
      <c r="DFA109" s="848"/>
      <c r="DFB109" s="848"/>
      <c r="DFC109" s="848"/>
      <c r="DFD109" s="848"/>
      <c r="DFE109" s="848"/>
      <c r="DFF109" s="848"/>
      <c r="DFG109" s="848"/>
      <c r="DFH109" s="848"/>
      <c r="DFI109" s="848"/>
      <c r="DFJ109" s="848"/>
      <c r="DFK109" s="848"/>
      <c r="DFL109" s="848"/>
      <c r="DFM109" s="848"/>
      <c r="DFN109" s="848"/>
      <c r="DFO109" s="848"/>
      <c r="DFP109" s="848"/>
      <c r="DFQ109" s="848"/>
      <c r="DFR109" s="848"/>
      <c r="DFS109" s="848"/>
      <c r="DFT109" s="848"/>
      <c r="DFU109" s="848"/>
      <c r="DFV109" s="848"/>
      <c r="DFW109" s="848"/>
      <c r="DFX109" s="848"/>
      <c r="DFY109" s="848"/>
      <c r="DFZ109" s="848"/>
      <c r="DGA109" s="848"/>
      <c r="DGB109" s="848"/>
      <c r="DGC109" s="848"/>
      <c r="DGD109" s="848"/>
      <c r="DGE109" s="848"/>
      <c r="DGF109" s="848"/>
      <c r="DGG109" s="848"/>
      <c r="DGH109" s="848"/>
      <c r="DGI109" s="848"/>
      <c r="DGJ109" s="848"/>
      <c r="DGK109" s="848"/>
      <c r="DGL109" s="848"/>
      <c r="DGM109" s="848"/>
      <c r="DGN109" s="848"/>
      <c r="DGO109" s="848"/>
      <c r="DGP109" s="848"/>
      <c r="DGQ109" s="848"/>
      <c r="DGR109" s="848"/>
      <c r="DGS109" s="848"/>
      <c r="DGT109" s="848"/>
      <c r="DGU109" s="848"/>
      <c r="DGV109" s="848"/>
      <c r="DGW109" s="848"/>
      <c r="DGX109" s="848"/>
      <c r="DGY109" s="848"/>
      <c r="DGZ109" s="848"/>
      <c r="DHA109" s="848"/>
      <c r="DHB109" s="848"/>
      <c r="DHC109" s="848"/>
      <c r="DHD109" s="848"/>
      <c r="DHE109" s="848"/>
      <c r="DHF109" s="848"/>
      <c r="DHG109" s="848"/>
      <c r="DHH109" s="848"/>
      <c r="DHI109" s="848"/>
      <c r="DHJ109" s="848"/>
      <c r="DHK109" s="848"/>
      <c r="DHL109" s="848"/>
      <c r="DHM109" s="848"/>
      <c r="DHN109" s="848"/>
      <c r="DHO109" s="848"/>
      <c r="DHP109" s="848"/>
      <c r="DHQ109" s="848"/>
      <c r="DHR109" s="848"/>
      <c r="DHS109" s="848"/>
      <c r="DHT109" s="848"/>
      <c r="DHU109" s="848"/>
      <c r="DHV109" s="848"/>
      <c r="DHW109" s="848"/>
      <c r="DHX109" s="848"/>
      <c r="DHY109" s="848"/>
      <c r="DHZ109" s="848"/>
      <c r="DIA109" s="848"/>
      <c r="DIB109" s="848"/>
      <c r="DIC109" s="848"/>
      <c r="DID109" s="848"/>
      <c r="DIE109" s="848"/>
      <c r="DIF109" s="848"/>
      <c r="DIG109" s="848"/>
      <c r="DIH109" s="848"/>
      <c r="DII109" s="848"/>
      <c r="DIJ109" s="848"/>
      <c r="DIK109" s="848"/>
      <c r="DIL109" s="848"/>
      <c r="DIM109" s="848"/>
      <c r="DIN109" s="848"/>
      <c r="DIO109" s="848"/>
      <c r="DIP109" s="848"/>
      <c r="DIQ109" s="848"/>
      <c r="DIR109" s="848"/>
      <c r="DIS109" s="848"/>
      <c r="DIT109" s="848"/>
      <c r="DIU109" s="848"/>
      <c r="DIV109" s="848"/>
      <c r="DIW109" s="848"/>
      <c r="DIX109" s="848"/>
      <c r="DIY109" s="848"/>
      <c r="DIZ109" s="848"/>
      <c r="DJA109" s="848"/>
      <c r="DJB109" s="848"/>
      <c r="DJC109" s="848"/>
      <c r="DJD109" s="848"/>
      <c r="DJE109" s="848"/>
      <c r="DJF109" s="848"/>
      <c r="DJG109" s="848"/>
      <c r="DJH109" s="848"/>
      <c r="DJI109" s="848"/>
      <c r="DJJ109" s="848"/>
      <c r="DJK109" s="848"/>
      <c r="DJL109" s="848"/>
      <c r="DJM109" s="848"/>
      <c r="DJN109" s="848"/>
      <c r="DJO109" s="848"/>
      <c r="DJP109" s="848"/>
      <c r="DJQ109" s="848"/>
      <c r="DJR109" s="848"/>
      <c r="DJS109" s="848"/>
      <c r="DJT109" s="848"/>
      <c r="DJU109" s="848"/>
      <c r="DJV109" s="848"/>
      <c r="DJW109" s="848"/>
      <c r="DJX109" s="848"/>
      <c r="DJY109" s="848"/>
      <c r="DJZ109" s="848"/>
      <c r="DKA109" s="848"/>
      <c r="DKB109" s="848"/>
      <c r="DKC109" s="848"/>
      <c r="DKD109" s="848"/>
      <c r="DKE109" s="848"/>
      <c r="DKF109" s="848"/>
      <c r="DKG109" s="848"/>
      <c r="DKH109" s="848"/>
      <c r="DKI109" s="848"/>
      <c r="DKJ109" s="848"/>
      <c r="DKK109" s="848"/>
      <c r="DKL109" s="848"/>
      <c r="DKM109" s="848"/>
      <c r="DKN109" s="848"/>
      <c r="DKO109" s="848"/>
      <c r="DKP109" s="848"/>
      <c r="DKQ109" s="848"/>
      <c r="DKR109" s="848"/>
      <c r="DKS109" s="848"/>
      <c r="DKT109" s="848"/>
      <c r="DKU109" s="848"/>
      <c r="DKV109" s="848"/>
      <c r="DKW109" s="848"/>
      <c r="DKX109" s="848"/>
      <c r="DKY109" s="848"/>
      <c r="DKZ109" s="848"/>
      <c r="DLA109" s="848"/>
      <c r="DLB109" s="848"/>
      <c r="DLC109" s="848"/>
      <c r="DLD109" s="848"/>
      <c r="DLE109" s="848"/>
      <c r="DLF109" s="848"/>
      <c r="DLG109" s="848"/>
      <c r="DLH109" s="848"/>
      <c r="DLI109" s="848"/>
      <c r="DLJ109" s="848"/>
      <c r="DLK109" s="848"/>
      <c r="DLL109" s="848"/>
      <c r="DLM109" s="848"/>
      <c r="DLN109" s="848"/>
      <c r="DLO109" s="848"/>
      <c r="DLP109" s="848"/>
      <c r="DLQ109" s="848"/>
      <c r="DLR109" s="848"/>
      <c r="DLS109" s="848"/>
      <c r="DLT109" s="848"/>
      <c r="DLU109" s="848"/>
      <c r="DLV109" s="848"/>
      <c r="DLW109" s="848"/>
      <c r="DLX109" s="848"/>
      <c r="DLY109" s="848"/>
      <c r="DLZ109" s="848"/>
      <c r="DMA109" s="848"/>
      <c r="DMB109" s="848"/>
      <c r="DMC109" s="848"/>
      <c r="DMD109" s="848"/>
      <c r="DME109" s="848"/>
      <c r="DMF109" s="848"/>
      <c r="DMG109" s="848"/>
      <c r="DMH109" s="848"/>
      <c r="DMI109" s="848"/>
      <c r="DMJ109" s="848"/>
      <c r="DMK109" s="848"/>
      <c r="DML109" s="848"/>
      <c r="DMM109" s="848"/>
      <c r="DMN109" s="848"/>
      <c r="DMO109" s="848"/>
      <c r="DMP109" s="848"/>
      <c r="DMQ109" s="848"/>
      <c r="DMR109" s="848"/>
      <c r="DMS109" s="848"/>
      <c r="DMT109" s="848"/>
      <c r="DMU109" s="848"/>
      <c r="DMV109" s="848"/>
      <c r="DMW109" s="848"/>
      <c r="DMX109" s="848"/>
      <c r="DMY109" s="848"/>
      <c r="DMZ109" s="848"/>
      <c r="DNA109" s="848"/>
      <c r="DNB109" s="848"/>
      <c r="DNC109" s="848"/>
      <c r="DND109" s="848"/>
      <c r="DNE109" s="848"/>
      <c r="DNF109" s="848"/>
      <c r="DNG109" s="848"/>
      <c r="DNH109" s="848"/>
      <c r="DNI109" s="848"/>
      <c r="DNJ109" s="848"/>
      <c r="DNK109" s="848"/>
      <c r="DNL109" s="848"/>
      <c r="DNM109" s="848"/>
      <c r="DNN109" s="848"/>
      <c r="DNO109" s="848"/>
      <c r="DNP109" s="848"/>
      <c r="DNQ109" s="848"/>
      <c r="DNR109" s="848"/>
      <c r="DNS109" s="848"/>
      <c r="DNT109" s="848"/>
      <c r="DNU109" s="848"/>
      <c r="DNV109" s="848"/>
      <c r="DNW109" s="848"/>
      <c r="DNX109" s="848"/>
      <c r="DNY109" s="848"/>
      <c r="DNZ109" s="848"/>
      <c r="DOA109" s="848"/>
      <c r="DOB109" s="848"/>
      <c r="DOC109" s="848"/>
      <c r="DOD109" s="848"/>
      <c r="DOE109" s="848"/>
      <c r="DOF109" s="848"/>
      <c r="DOG109" s="848"/>
      <c r="DOH109" s="848"/>
      <c r="DOI109" s="848"/>
      <c r="DOJ109" s="848"/>
      <c r="DOK109" s="848"/>
      <c r="DOL109" s="848"/>
      <c r="DOM109" s="848"/>
      <c r="DON109" s="848"/>
      <c r="DOO109" s="848"/>
      <c r="DOP109" s="848"/>
      <c r="DOQ109" s="848"/>
      <c r="DOR109" s="848"/>
      <c r="DOS109" s="848"/>
      <c r="DOT109" s="848"/>
      <c r="DOU109" s="848"/>
      <c r="DOV109" s="848"/>
      <c r="DOW109" s="848"/>
      <c r="DOX109" s="848"/>
      <c r="DOY109" s="848"/>
      <c r="DOZ109" s="848"/>
      <c r="DPA109" s="848"/>
      <c r="DPB109" s="848"/>
      <c r="DPC109" s="848"/>
      <c r="DPD109" s="848"/>
      <c r="DPE109" s="848"/>
      <c r="DPF109" s="848"/>
      <c r="DPG109" s="848"/>
      <c r="DPH109" s="848"/>
      <c r="DPI109" s="848"/>
      <c r="DPJ109" s="848"/>
      <c r="DPK109" s="848"/>
      <c r="DPL109" s="848"/>
      <c r="DPM109" s="848"/>
      <c r="DPN109" s="848"/>
      <c r="DPO109" s="848"/>
      <c r="DPP109" s="848"/>
      <c r="DPQ109" s="848"/>
      <c r="DPR109" s="848"/>
      <c r="DPS109" s="848"/>
      <c r="DPT109" s="848"/>
      <c r="DPU109" s="848"/>
      <c r="DPV109" s="848"/>
      <c r="DPW109" s="848"/>
      <c r="DPX109" s="848"/>
      <c r="DPY109" s="848"/>
      <c r="DPZ109" s="848"/>
      <c r="DQA109" s="848"/>
      <c r="DQB109" s="848"/>
      <c r="DQC109" s="848"/>
      <c r="DQD109" s="848"/>
      <c r="DQE109" s="848"/>
      <c r="DQF109" s="848"/>
      <c r="DQG109" s="848"/>
      <c r="DQH109" s="848"/>
      <c r="DQI109" s="848"/>
      <c r="DQJ109" s="848"/>
      <c r="DQK109" s="848"/>
      <c r="DQL109" s="848"/>
      <c r="DQM109" s="848"/>
      <c r="DQN109" s="848"/>
      <c r="DQO109" s="848"/>
      <c r="DQP109" s="848"/>
      <c r="DQQ109" s="848"/>
      <c r="DQR109" s="848"/>
      <c r="DQS109" s="848"/>
      <c r="DQT109" s="848"/>
      <c r="DQU109" s="848"/>
      <c r="DQV109" s="848"/>
      <c r="DQW109" s="848"/>
      <c r="DQX109" s="848"/>
      <c r="DQY109" s="848"/>
      <c r="DQZ109" s="848"/>
      <c r="DRA109" s="848"/>
      <c r="DRB109" s="848"/>
      <c r="DRC109" s="848"/>
      <c r="DRD109" s="848"/>
      <c r="DRE109" s="848"/>
      <c r="DRF109" s="848"/>
      <c r="DRG109" s="848"/>
      <c r="DRH109" s="848"/>
      <c r="DRI109" s="848"/>
      <c r="DRJ109" s="848"/>
      <c r="DRK109" s="848"/>
      <c r="DRL109" s="848"/>
      <c r="DRM109" s="848"/>
      <c r="DRN109" s="848"/>
      <c r="DRO109" s="848"/>
      <c r="DRP109" s="848"/>
      <c r="DRQ109" s="848"/>
      <c r="DRR109" s="848"/>
      <c r="DRS109" s="848"/>
      <c r="DRT109" s="848"/>
      <c r="DRU109" s="848"/>
      <c r="DRV109" s="848"/>
      <c r="DRW109" s="848"/>
      <c r="DRX109" s="848"/>
      <c r="DRY109" s="848"/>
      <c r="DRZ109" s="848"/>
      <c r="DSA109" s="848"/>
      <c r="DSB109" s="848"/>
      <c r="DSC109" s="848"/>
      <c r="DSD109" s="848"/>
      <c r="DSE109" s="848"/>
      <c r="DSF109" s="848"/>
      <c r="DSG109" s="848"/>
      <c r="DSH109" s="848"/>
      <c r="DSI109" s="848"/>
      <c r="DSJ109" s="848"/>
      <c r="DSK109" s="848"/>
      <c r="DSL109" s="848"/>
      <c r="DSM109" s="848"/>
      <c r="DSN109" s="848"/>
      <c r="DSO109" s="848"/>
      <c r="DSP109" s="848"/>
      <c r="DSQ109" s="848"/>
      <c r="DSR109" s="848"/>
      <c r="DSS109" s="848"/>
      <c r="DST109" s="848"/>
      <c r="DSU109" s="848"/>
      <c r="DSV109" s="848"/>
      <c r="DSW109" s="848"/>
      <c r="DSX109" s="848"/>
      <c r="DSY109" s="848"/>
      <c r="DSZ109" s="848"/>
      <c r="DTA109" s="848"/>
      <c r="DTB109" s="848"/>
      <c r="DTC109" s="848"/>
      <c r="DTD109" s="848"/>
      <c r="DTE109" s="848"/>
      <c r="DTF109" s="848"/>
      <c r="DTG109" s="848"/>
      <c r="DTH109" s="848"/>
      <c r="DTI109" s="848"/>
      <c r="DTJ109" s="848"/>
      <c r="DTK109" s="848"/>
      <c r="DTL109" s="848"/>
      <c r="DTM109" s="848"/>
      <c r="DTN109" s="848"/>
      <c r="DTO109" s="848"/>
      <c r="DTP109" s="848"/>
      <c r="DTQ109" s="848"/>
      <c r="DTR109" s="848"/>
      <c r="DTS109" s="848"/>
      <c r="DTT109" s="848"/>
      <c r="DTU109" s="848"/>
      <c r="DTV109" s="848"/>
      <c r="DTW109" s="848"/>
      <c r="DTX109" s="848"/>
      <c r="DTY109" s="848"/>
      <c r="DTZ109" s="848"/>
      <c r="DUA109" s="848"/>
      <c r="DUB109" s="848"/>
      <c r="DUC109" s="848"/>
      <c r="DUD109" s="848"/>
      <c r="DUE109" s="848"/>
      <c r="DUF109" s="848"/>
      <c r="DUG109" s="848"/>
      <c r="DUH109" s="848"/>
      <c r="DUI109" s="848"/>
      <c r="DUJ109" s="848"/>
      <c r="DUK109" s="848"/>
      <c r="DUL109" s="848"/>
      <c r="DUM109" s="848"/>
      <c r="DUN109" s="848"/>
      <c r="DUO109" s="848"/>
      <c r="DUP109" s="848"/>
      <c r="DUQ109" s="848"/>
      <c r="DUR109" s="848"/>
      <c r="DUS109" s="848"/>
      <c r="DUT109" s="848"/>
      <c r="DUU109" s="848"/>
      <c r="DUV109" s="848"/>
      <c r="DUW109" s="848"/>
      <c r="DUX109" s="848"/>
      <c r="DUY109" s="848"/>
      <c r="DUZ109" s="848"/>
      <c r="DVA109" s="848"/>
      <c r="DVB109" s="848"/>
      <c r="DVC109" s="848"/>
      <c r="DVD109" s="848"/>
      <c r="DVE109" s="848"/>
      <c r="DVF109" s="848"/>
      <c r="DVG109" s="848"/>
      <c r="DVH109" s="848"/>
      <c r="DVI109" s="848"/>
      <c r="DVJ109" s="848"/>
      <c r="DVK109" s="848"/>
      <c r="DVL109" s="848"/>
      <c r="DVM109" s="848"/>
      <c r="DVN109" s="848"/>
      <c r="DVO109" s="848"/>
      <c r="DVP109" s="848"/>
      <c r="DVQ109" s="848"/>
      <c r="DVR109" s="848"/>
      <c r="DVS109" s="848"/>
      <c r="DVT109" s="848"/>
      <c r="DVU109" s="848"/>
      <c r="DVV109" s="848"/>
      <c r="DVW109" s="848"/>
      <c r="DVX109" s="848"/>
      <c r="DVY109" s="848"/>
      <c r="DVZ109" s="848"/>
      <c r="DWA109" s="848"/>
      <c r="DWB109" s="848"/>
      <c r="DWC109" s="848"/>
      <c r="DWD109" s="848"/>
      <c r="DWE109" s="848"/>
      <c r="DWF109" s="848"/>
      <c r="DWG109" s="848"/>
      <c r="DWH109" s="848"/>
      <c r="DWI109" s="848"/>
      <c r="DWJ109" s="848"/>
      <c r="DWK109" s="848"/>
      <c r="DWL109" s="848"/>
      <c r="DWM109" s="848"/>
      <c r="DWN109" s="848"/>
      <c r="DWO109" s="848"/>
      <c r="DWP109" s="848"/>
      <c r="DWQ109" s="848"/>
      <c r="DWR109" s="848"/>
      <c r="DWS109" s="848"/>
      <c r="DWT109" s="848"/>
      <c r="DWU109" s="848"/>
      <c r="DWV109" s="848"/>
      <c r="DWW109" s="848"/>
      <c r="DWX109" s="848"/>
      <c r="DWY109" s="848"/>
      <c r="DWZ109" s="848"/>
      <c r="DXA109" s="848"/>
      <c r="DXB109" s="848"/>
      <c r="DXC109" s="848"/>
      <c r="DXD109" s="848"/>
      <c r="DXE109" s="848"/>
      <c r="DXF109" s="848"/>
      <c r="DXG109" s="848"/>
      <c r="DXH109" s="848"/>
      <c r="DXI109" s="848"/>
      <c r="DXJ109" s="848"/>
      <c r="DXK109" s="848"/>
      <c r="DXL109" s="848"/>
      <c r="DXM109" s="848"/>
      <c r="DXN109" s="848"/>
      <c r="DXO109" s="848"/>
      <c r="DXP109" s="848"/>
      <c r="DXQ109" s="848"/>
      <c r="DXR109" s="848"/>
      <c r="DXS109" s="848"/>
      <c r="DXT109" s="848"/>
      <c r="DXU109" s="848"/>
      <c r="DXV109" s="848"/>
      <c r="DXW109" s="848"/>
      <c r="DXX109" s="848"/>
      <c r="DXY109" s="848"/>
      <c r="DXZ109" s="848"/>
      <c r="DYA109" s="848"/>
      <c r="DYB109" s="848"/>
      <c r="DYC109" s="848"/>
      <c r="DYD109" s="848"/>
      <c r="DYE109" s="848"/>
      <c r="DYF109" s="848"/>
      <c r="DYG109" s="848"/>
      <c r="DYH109" s="848"/>
      <c r="DYI109" s="848"/>
      <c r="DYJ109" s="848"/>
      <c r="DYK109" s="848"/>
      <c r="DYL109" s="848"/>
      <c r="DYM109" s="848"/>
      <c r="DYN109" s="848"/>
      <c r="DYO109" s="848"/>
      <c r="DYP109" s="848"/>
      <c r="DYQ109" s="848"/>
      <c r="DYR109" s="848"/>
      <c r="DYS109" s="848"/>
      <c r="DYT109" s="848"/>
      <c r="DYU109" s="848"/>
      <c r="DYV109" s="848"/>
      <c r="DYW109" s="848"/>
      <c r="DYX109" s="848"/>
      <c r="DYY109" s="848"/>
      <c r="DYZ109" s="848"/>
      <c r="DZA109" s="848"/>
      <c r="DZB109" s="848"/>
      <c r="DZC109" s="848"/>
      <c r="DZD109" s="848"/>
      <c r="DZE109" s="848"/>
      <c r="DZF109" s="848"/>
      <c r="DZG109" s="848"/>
      <c r="DZH109" s="848"/>
      <c r="DZI109" s="848"/>
      <c r="DZJ109" s="848"/>
      <c r="DZK109" s="848"/>
      <c r="DZL109" s="848"/>
      <c r="DZM109" s="848"/>
      <c r="DZN109" s="848"/>
      <c r="DZO109" s="848"/>
      <c r="DZP109" s="848"/>
      <c r="DZQ109" s="848"/>
      <c r="DZR109" s="848"/>
      <c r="DZS109" s="848"/>
      <c r="DZT109" s="848"/>
      <c r="DZU109" s="848"/>
      <c r="DZV109" s="848"/>
      <c r="DZW109" s="848"/>
      <c r="DZX109" s="848"/>
      <c r="DZY109" s="848"/>
      <c r="DZZ109" s="848"/>
      <c r="EAA109" s="848"/>
      <c r="EAB109" s="848"/>
      <c r="EAC109" s="848"/>
      <c r="EAD109" s="848"/>
      <c r="EAE109" s="848"/>
      <c r="EAF109" s="848"/>
      <c r="EAG109" s="848"/>
      <c r="EAH109" s="848"/>
      <c r="EAI109" s="848"/>
      <c r="EAJ109" s="848"/>
      <c r="EAK109" s="848"/>
      <c r="EAL109" s="848"/>
      <c r="EAM109" s="848"/>
      <c r="EAN109" s="848"/>
      <c r="EAO109" s="848"/>
      <c r="EAP109" s="848"/>
      <c r="EAQ109" s="848"/>
      <c r="EAR109" s="848"/>
      <c r="EAS109" s="848"/>
      <c r="EAT109" s="848"/>
      <c r="EAU109" s="848"/>
      <c r="EAV109" s="848"/>
      <c r="EAW109" s="848"/>
      <c r="EAX109" s="848"/>
      <c r="EAY109" s="848"/>
      <c r="EAZ109" s="848"/>
      <c r="EBA109" s="848"/>
      <c r="EBB109" s="848"/>
      <c r="EBC109" s="848"/>
      <c r="EBD109" s="848"/>
      <c r="EBE109" s="848"/>
      <c r="EBF109" s="848"/>
      <c r="EBG109" s="848"/>
      <c r="EBH109" s="848"/>
      <c r="EBI109" s="848"/>
      <c r="EBJ109" s="848"/>
      <c r="EBK109" s="848"/>
      <c r="EBL109" s="848"/>
      <c r="EBM109" s="848"/>
      <c r="EBN109" s="848"/>
      <c r="EBO109" s="848"/>
      <c r="EBP109" s="848"/>
      <c r="EBQ109" s="848"/>
      <c r="EBR109" s="848"/>
      <c r="EBS109" s="848"/>
      <c r="EBT109" s="848"/>
      <c r="EBU109" s="848"/>
      <c r="EBV109" s="848"/>
      <c r="EBW109" s="848"/>
      <c r="EBX109" s="848"/>
      <c r="EBY109" s="848"/>
      <c r="EBZ109" s="848"/>
      <c r="ECA109" s="848"/>
      <c r="ECB109" s="848"/>
      <c r="ECC109" s="848"/>
      <c r="ECD109" s="848"/>
      <c r="ECE109" s="848"/>
      <c r="ECF109" s="848"/>
      <c r="ECG109" s="848"/>
      <c r="ECH109" s="848"/>
      <c r="ECI109" s="848"/>
      <c r="ECJ109" s="848"/>
      <c r="ECK109" s="848"/>
      <c r="ECL109" s="848"/>
      <c r="ECM109" s="848"/>
      <c r="ECN109" s="848"/>
      <c r="ECO109" s="848"/>
      <c r="ECP109" s="848"/>
      <c r="ECQ109" s="848"/>
      <c r="ECR109" s="848"/>
      <c r="ECS109" s="848"/>
      <c r="ECT109" s="848"/>
      <c r="ECU109" s="848"/>
      <c r="ECV109" s="848"/>
      <c r="ECW109" s="848"/>
      <c r="ECX109" s="848"/>
      <c r="ECY109" s="848"/>
      <c r="ECZ109" s="848"/>
      <c r="EDA109" s="848"/>
      <c r="EDB109" s="848"/>
      <c r="EDC109" s="848"/>
      <c r="EDD109" s="848"/>
      <c r="EDE109" s="848"/>
      <c r="EDF109" s="848"/>
      <c r="EDG109" s="848"/>
      <c r="EDH109" s="848"/>
      <c r="EDI109" s="848"/>
      <c r="EDJ109" s="848"/>
      <c r="EDK109" s="848"/>
      <c r="EDL109" s="848"/>
      <c r="EDM109" s="848"/>
      <c r="EDN109" s="848"/>
      <c r="EDO109" s="848"/>
      <c r="EDP109" s="848"/>
      <c r="EDQ109" s="848"/>
      <c r="EDR109" s="848"/>
      <c r="EDS109" s="848"/>
      <c r="EDT109" s="848"/>
      <c r="EDU109" s="848"/>
      <c r="EDV109" s="848"/>
      <c r="EDW109" s="848"/>
      <c r="EDX109" s="848"/>
      <c r="EDY109" s="848"/>
      <c r="EDZ109" s="848"/>
      <c r="EEA109" s="848"/>
      <c r="EEB109" s="848"/>
      <c r="EEC109" s="848"/>
      <c r="EED109" s="848"/>
      <c r="EEE109" s="848"/>
      <c r="EEF109" s="848"/>
      <c r="EEG109" s="848"/>
      <c r="EEH109" s="848"/>
      <c r="EEI109" s="848"/>
      <c r="EEJ109" s="848"/>
      <c r="EEK109" s="848"/>
      <c r="EEL109" s="848"/>
      <c r="EEM109" s="848"/>
      <c r="EEN109" s="848"/>
      <c r="EEO109" s="848"/>
      <c r="EEP109" s="848"/>
      <c r="EEQ109" s="848"/>
      <c r="EER109" s="848"/>
      <c r="EES109" s="848"/>
      <c r="EET109" s="848"/>
      <c r="EEU109" s="848"/>
      <c r="EEV109" s="848"/>
      <c r="EEW109" s="848"/>
      <c r="EEX109" s="848"/>
      <c r="EEY109" s="848"/>
      <c r="EEZ109" s="848"/>
      <c r="EFA109" s="848"/>
      <c r="EFB109" s="848"/>
      <c r="EFC109" s="848"/>
      <c r="EFD109" s="848"/>
      <c r="EFE109" s="848"/>
      <c r="EFF109" s="848"/>
      <c r="EFG109" s="848"/>
      <c r="EFH109" s="848"/>
      <c r="EFI109" s="848"/>
      <c r="EFJ109" s="848"/>
      <c r="EFK109" s="848"/>
      <c r="EFL109" s="848"/>
      <c r="EFM109" s="848"/>
      <c r="EFN109" s="848"/>
      <c r="EFO109" s="848"/>
      <c r="EFP109" s="848"/>
      <c r="EFQ109" s="848"/>
      <c r="EFR109" s="848"/>
      <c r="EFS109" s="848"/>
      <c r="EFT109" s="848"/>
      <c r="EFU109" s="848"/>
      <c r="EFV109" s="848"/>
      <c r="EFW109" s="848"/>
      <c r="EFX109" s="848"/>
      <c r="EFY109" s="848"/>
      <c r="EFZ109" s="848"/>
      <c r="EGA109" s="848"/>
      <c r="EGB109" s="848"/>
      <c r="EGC109" s="848"/>
      <c r="EGD109" s="848"/>
      <c r="EGE109" s="848"/>
      <c r="EGF109" s="848"/>
      <c r="EGG109" s="848"/>
      <c r="EGH109" s="848"/>
      <c r="EGI109" s="848"/>
      <c r="EGJ109" s="848"/>
      <c r="EGK109" s="848"/>
      <c r="EGL109" s="848"/>
      <c r="EGM109" s="848"/>
      <c r="EGN109" s="848"/>
      <c r="EGO109" s="848"/>
      <c r="EGP109" s="848"/>
      <c r="EGQ109" s="848"/>
      <c r="EGR109" s="848"/>
      <c r="EGS109" s="848"/>
      <c r="EGT109" s="848"/>
      <c r="EGU109" s="848"/>
      <c r="EGV109" s="848"/>
      <c r="EGW109" s="848"/>
      <c r="EGX109" s="848"/>
      <c r="EGY109" s="848"/>
      <c r="EGZ109" s="848"/>
      <c r="EHA109" s="848"/>
      <c r="EHB109" s="848"/>
      <c r="EHC109" s="848"/>
      <c r="EHD109" s="848"/>
      <c r="EHE109" s="848"/>
      <c r="EHF109" s="848"/>
      <c r="EHG109" s="848"/>
      <c r="EHH109" s="848"/>
      <c r="EHI109" s="848"/>
      <c r="EHJ109" s="848"/>
      <c r="EHK109" s="848"/>
      <c r="EHL109" s="848"/>
      <c r="EHM109" s="848"/>
      <c r="EHN109" s="848"/>
      <c r="EHO109" s="848"/>
      <c r="EHP109" s="848"/>
      <c r="EHQ109" s="848"/>
      <c r="EHR109" s="848"/>
      <c r="EHS109" s="848"/>
      <c r="EHT109" s="848"/>
      <c r="EHU109" s="848"/>
      <c r="EHV109" s="848"/>
      <c r="EHW109" s="848"/>
      <c r="EHX109" s="848"/>
      <c r="EHY109" s="848"/>
      <c r="EHZ109" s="848"/>
      <c r="EIA109" s="848"/>
      <c r="EIB109" s="848"/>
      <c r="EIC109" s="848"/>
      <c r="EID109" s="848"/>
      <c r="EIE109" s="848"/>
      <c r="EIF109" s="848"/>
      <c r="EIG109" s="848"/>
      <c r="EIH109" s="848"/>
      <c r="EII109" s="848"/>
      <c r="EIJ109" s="848"/>
      <c r="EIK109" s="848"/>
      <c r="EIL109" s="848"/>
      <c r="EIM109" s="848"/>
      <c r="EIN109" s="848"/>
      <c r="EIO109" s="848"/>
      <c r="EIP109" s="848"/>
      <c r="EIQ109" s="848"/>
      <c r="EIR109" s="848"/>
      <c r="EIS109" s="848"/>
      <c r="EIT109" s="848"/>
      <c r="EIU109" s="848"/>
      <c r="EIV109" s="848"/>
      <c r="EIW109" s="848"/>
      <c r="EIX109" s="848"/>
      <c r="EIY109" s="848"/>
      <c r="EIZ109" s="848"/>
      <c r="EJA109" s="848"/>
      <c r="EJB109" s="848"/>
      <c r="EJC109" s="848"/>
      <c r="EJD109" s="848"/>
      <c r="EJE109" s="848"/>
      <c r="EJF109" s="848"/>
      <c r="EJG109" s="848"/>
      <c r="EJH109" s="848"/>
      <c r="EJI109" s="848"/>
      <c r="EJJ109" s="848"/>
      <c r="EJK109" s="848"/>
      <c r="EJL109" s="848"/>
      <c r="EJM109" s="848"/>
      <c r="EJN109" s="848"/>
      <c r="EJO109" s="848"/>
      <c r="EJP109" s="848"/>
      <c r="EJQ109" s="848"/>
      <c r="EJR109" s="848"/>
      <c r="EJS109" s="848"/>
      <c r="EJT109" s="848"/>
      <c r="EJU109" s="848"/>
      <c r="EJV109" s="848"/>
      <c r="EJW109" s="848"/>
      <c r="EJX109" s="848"/>
      <c r="EJY109" s="848"/>
      <c r="EJZ109" s="848"/>
      <c r="EKA109" s="848"/>
      <c r="EKB109" s="848"/>
      <c r="EKC109" s="848"/>
      <c r="EKD109" s="848"/>
      <c r="EKE109" s="848"/>
      <c r="EKF109" s="848"/>
      <c r="EKG109" s="848"/>
      <c r="EKH109" s="848"/>
      <c r="EKI109" s="848"/>
      <c r="EKJ109" s="848"/>
      <c r="EKK109" s="848"/>
      <c r="EKL109" s="848"/>
      <c r="EKM109" s="848"/>
      <c r="EKN109" s="848"/>
      <c r="EKO109" s="848"/>
      <c r="EKP109" s="848"/>
      <c r="EKQ109" s="848"/>
      <c r="EKR109" s="848"/>
      <c r="EKS109" s="848"/>
      <c r="EKT109" s="848"/>
      <c r="EKU109" s="848"/>
      <c r="EKV109" s="848"/>
      <c r="EKW109" s="848"/>
      <c r="EKX109" s="848"/>
      <c r="EKY109" s="848"/>
      <c r="EKZ109" s="848"/>
      <c r="ELA109" s="848"/>
      <c r="ELB109" s="848"/>
      <c r="ELC109" s="848"/>
      <c r="ELD109" s="848"/>
      <c r="ELE109" s="848"/>
      <c r="ELF109" s="848"/>
      <c r="ELG109" s="848"/>
      <c r="ELH109" s="848"/>
      <c r="ELI109" s="848"/>
      <c r="ELJ109" s="848"/>
      <c r="ELK109" s="848"/>
      <c r="ELL109" s="848"/>
      <c r="ELM109" s="848"/>
      <c r="ELN109" s="848"/>
      <c r="ELO109" s="848"/>
      <c r="ELP109" s="848"/>
      <c r="ELQ109" s="848"/>
      <c r="ELR109" s="848"/>
      <c r="ELS109" s="848"/>
      <c r="ELT109" s="848"/>
      <c r="ELU109" s="848"/>
      <c r="ELV109" s="848"/>
      <c r="ELW109" s="848"/>
      <c r="ELX109" s="848"/>
      <c r="ELY109" s="848"/>
      <c r="ELZ109" s="848"/>
      <c r="EMA109" s="848"/>
      <c r="EMB109" s="848"/>
      <c r="EMC109" s="848"/>
      <c r="EMD109" s="848"/>
      <c r="EME109" s="848"/>
      <c r="EMF109" s="848"/>
      <c r="EMG109" s="848"/>
      <c r="EMH109" s="848"/>
      <c r="EMI109" s="848"/>
      <c r="EMJ109" s="848"/>
      <c r="EMK109" s="848"/>
      <c r="EML109" s="848"/>
      <c r="EMM109" s="848"/>
      <c r="EMN109" s="848"/>
      <c r="EMO109" s="848"/>
      <c r="EMP109" s="848"/>
      <c r="EMQ109" s="848"/>
      <c r="EMR109" s="848"/>
      <c r="EMS109" s="848"/>
      <c r="EMT109" s="848"/>
      <c r="EMU109" s="848"/>
      <c r="EMV109" s="848"/>
      <c r="EMW109" s="848"/>
      <c r="EMX109" s="848"/>
      <c r="EMY109" s="848"/>
      <c r="EMZ109" s="848"/>
      <c r="ENA109" s="848"/>
      <c r="ENB109" s="848"/>
      <c r="ENC109" s="848"/>
      <c r="END109" s="848"/>
      <c r="ENE109" s="848"/>
      <c r="ENF109" s="848"/>
      <c r="ENG109" s="848"/>
      <c r="ENH109" s="848"/>
      <c r="ENI109" s="848"/>
      <c r="ENJ109" s="848"/>
      <c r="ENK109" s="848"/>
      <c r="ENL109" s="848"/>
      <c r="ENM109" s="848"/>
      <c r="ENN109" s="848"/>
      <c r="ENO109" s="848"/>
      <c r="ENP109" s="848"/>
      <c r="ENQ109" s="848"/>
      <c r="ENR109" s="848"/>
      <c r="ENS109" s="848"/>
      <c r="ENT109" s="848"/>
      <c r="ENU109" s="848"/>
      <c r="ENV109" s="848"/>
      <c r="ENW109" s="848"/>
      <c r="ENX109" s="848"/>
      <c r="ENY109" s="848"/>
      <c r="ENZ109" s="848"/>
      <c r="EOA109" s="848"/>
      <c r="EOB109" s="848"/>
      <c r="EOC109" s="848"/>
      <c r="EOD109" s="848"/>
      <c r="EOE109" s="848"/>
      <c r="EOF109" s="848"/>
      <c r="EOG109" s="848"/>
      <c r="EOH109" s="848"/>
      <c r="EOI109" s="848"/>
      <c r="EOJ109" s="848"/>
      <c r="EOK109" s="848"/>
      <c r="EOL109" s="848"/>
      <c r="EOM109" s="848"/>
      <c r="EON109" s="848"/>
      <c r="EOO109" s="848"/>
      <c r="EOP109" s="848"/>
      <c r="EOQ109" s="848"/>
      <c r="EOR109" s="848"/>
      <c r="EOS109" s="848"/>
      <c r="EOT109" s="848"/>
      <c r="EOU109" s="848"/>
      <c r="EOV109" s="848"/>
      <c r="EOW109" s="848"/>
      <c r="EOX109" s="848"/>
      <c r="EOY109" s="848"/>
      <c r="EOZ109" s="848"/>
      <c r="EPA109" s="848"/>
      <c r="EPB109" s="848"/>
      <c r="EPC109" s="848"/>
      <c r="EPD109" s="848"/>
      <c r="EPE109" s="848"/>
      <c r="EPF109" s="848"/>
      <c r="EPG109" s="848"/>
      <c r="EPH109" s="848"/>
      <c r="EPI109" s="848"/>
      <c r="EPJ109" s="848"/>
      <c r="EPK109" s="848"/>
      <c r="EPL109" s="848"/>
      <c r="EPM109" s="848"/>
      <c r="EPN109" s="848"/>
      <c r="EPO109" s="848"/>
      <c r="EPP109" s="848"/>
      <c r="EPQ109" s="848"/>
      <c r="EPR109" s="848"/>
      <c r="EPS109" s="848"/>
      <c r="EPT109" s="848"/>
      <c r="EPU109" s="848"/>
      <c r="EPV109" s="848"/>
      <c r="EPW109" s="848"/>
      <c r="EPX109" s="848"/>
      <c r="EPY109" s="848"/>
      <c r="EPZ109" s="848"/>
      <c r="EQA109" s="848"/>
      <c r="EQB109" s="848"/>
      <c r="EQC109" s="848"/>
      <c r="EQD109" s="848"/>
      <c r="EQE109" s="848"/>
      <c r="EQF109" s="848"/>
      <c r="EQG109" s="848"/>
      <c r="EQH109" s="848"/>
      <c r="EQI109" s="848"/>
      <c r="EQJ109" s="848"/>
      <c r="EQK109" s="848"/>
      <c r="EQL109" s="848"/>
      <c r="EQM109" s="848"/>
      <c r="EQN109" s="848"/>
      <c r="EQO109" s="848"/>
      <c r="EQP109" s="848"/>
      <c r="EQQ109" s="848"/>
      <c r="EQR109" s="848"/>
      <c r="EQS109" s="848"/>
      <c r="EQT109" s="848"/>
      <c r="EQU109" s="848"/>
      <c r="EQV109" s="848"/>
      <c r="EQW109" s="848"/>
      <c r="EQX109" s="848"/>
      <c r="EQY109" s="848"/>
      <c r="EQZ109" s="848"/>
      <c r="ERA109" s="848"/>
      <c r="ERB109" s="848"/>
      <c r="ERC109" s="848"/>
      <c r="ERD109" s="848"/>
      <c r="ERE109" s="848"/>
      <c r="ERF109" s="848"/>
      <c r="ERG109" s="848"/>
      <c r="ERH109" s="848"/>
      <c r="ERI109" s="848"/>
      <c r="ERJ109" s="848"/>
      <c r="ERK109" s="848"/>
      <c r="ERL109" s="848"/>
      <c r="ERM109" s="848"/>
      <c r="ERN109" s="848"/>
      <c r="ERO109" s="848"/>
      <c r="ERP109" s="848"/>
      <c r="ERQ109" s="848"/>
      <c r="ERR109" s="848"/>
      <c r="ERS109" s="848"/>
      <c r="ERT109" s="848"/>
      <c r="ERU109" s="848"/>
      <c r="ERV109" s="848"/>
      <c r="ERW109" s="848"/>
      <c r="ERX109" s="848"/>
      <c r="ERY109" s="848"/>
      <c r="ERZ109" s="848"/>
      <c r="ESA109" s="848"/>
      <c r="ESB109" s="848"/>
      <c r="ESC109" s="848"/>
      <c r="ESD109" s="848"/>
      <c r="ESE109" s="848"/>
      <c r="ESF109" s="848"/>
      <c r="ESG109" s="848"/>
      <c r="ESH109" s="848"/>
      <c r="ESI109" s="848"/>
      <c r="ESJ109" s="848"/>
      <c r="ESK109" s="848"/>
      <c r="ESL109" s="848"/>
      <c r="ESM109" s="848"/>
      <c r="ESN109" s="848"/>
      <c r="ESO109" s="848"/>
      <c r="ESP109" s="848"/>
      <c r="ESQ109" s="848"/>
      <c r="ESR109" s="848"/>
      <c r="ESS109" s="848"/>
      <c r="EST109" s="848"/>
      <c r="ESU109" s="848"/>
      <c r="ESV109" s="848"/>
      <c r="ESW109" s="848"/>
      <c r="ESX109" s="848"/>
      <c r="ESY109" s="848"/>
      <c r="ESZ109" s="848"/>
      <c r="ETA109" s="848"/>
      <c r="ETB109" s="848"/>
      <c r="ETC109" s="848"/>
      <c r="ETD109" s="848"/>
      <c r="ETE109" s="848"/>
      <c r="ETF109" s="848"/>
      <c r="ETG109" s="848"/>
      <c r="ETH109" s="848"/>
      <c r="ETI109" s="848"/>
      <c r="ETJ109" s="848"/>
      <c r="ETK109" s="848"/>
      <c r="ETL109" s="848"/>
      <c r="ETM109" s="848"/>
      <c r="ETN109" s="848"/>
      <c r="ETO109" s="848"/>
      <c r="ETP109" s="848"/>
      <c r="ETQ109" s="848"/>
      <c r="ETR109" s="848"/>
      <c r="ETS109" s="848"/>
      <c r="ETT109" s="848"/>
      <c r="ETU109" s="848"/>
      <c r="ETV109" s="848"/>
      <c r="ETW109" s="848"/>
      <c r="ETX109" s="848"/>
      <c r="ETY109" s="848"/>
      <c r="ETZ109" s="848"/>
      <c r="EUA109" s="848"/>
      <c r="EUB109" s="848"/>
      <c r="EUC109" s="848"/>
      <c r="EUD109" s="848"/>
      <c r="EUE109" s="848"/>
      <c r="EUF109" s="848"/>
      <c r="EUG109" s="848"/>
      <c r="EUH109" s="848"/>
      <c r="EUI109" s="848"/>
      <c r="EUJ109" s="848"/>
      <c r="EUK109" s="848"/>
      <c r="EUL109" s="848"/>
      <c r="EUM109" s="848"/>
      <c r="EUN109" s="848"/>
      <c r="EUO109" s="848"/>
      <c r="EUP109" s="848"/>
      <c r="EUQ109" s="848"/>
      <c r="EUR109" s="848"/>
      <c r="EUS109" s="848"/>
      <c r="EUT109" s="848"/>
      <c r="EUU109" s="848"/>
      <c r="EUV109" s="848"/>
      <c r="EUW109" s="848"/>
      <c r="EUX109" s="848"/>
      <c r="EUY109" s="848"/>
      <c r="EUZ109" s="848"/>
      <c r="EVA109" s="848"/>
      <c r="EVB109" s="848"/>
      <c r="EVC109" s="848"/>
      <c r="EVD109" s="848"/>
      <c r="EVE109" s="848"/>
      <c r="EVF109" s="848"/>
      <c r="EVG109" s="848"/>
      <c r="EVH109" s="848"/>
      <c r="EVI109" s="848"/>
      <c r="EVJ109" s="848"/>
      <c r="EVK109" s="848"/>
      <c r="EVL109" s="848"/>
      <c r="EVM109" s="848"/>
      <c r="EVN109" s="848"/>
      <c r="EVO109" s="848"/>
      <c r="EVP109" s="848"/>
      <c r="EVQ109" s="848"/>
      <c r="EVR109" s="848"/>
      <c r="EVS109" s="848"/>
      <c r="EVT109" s="848"/>
      <c r="EVU109" s="848"/>
      <c r="EVV109" s="848"/>
      <c r="EVW109" s="848"/>
      <c r="EVX109" s="848"/>
      <c r="EVY109" s="848"/>
      <c r="EVZ109" s="848"/>
      <c r="EWA109" s="848"/>
      <c r="EWB109" s="848"/>
      <c r="EWC109" s="848"/>
      <c r="EWD109" s="848"/>
      <c r="EWE109" s="848"/>
      <c r="EWF109" s="848"/>
      <c r="EWG109" s="848"/>
      <c r="EWH109" s="848"/>
      <c r="EWI109" s="848"/>
      <c r="EWJ109" s="848"/>
      <c r="EWK109" s="848"/>
      <c r="EWL109" s="848"/>
      <c r="EWM109" s="848"/>
      <c r="EWN109" s="848"/>
      <c r="EWO109" s="848"/>
      <c r="EWP109" s="848"/>
      <c r="EWQ109" s="848"/>
      <c r="EWR109" s="848"/>
      <c r="EWS109" s="848"/>
      <c r="EWT109" s="848"/>
      <c r="EWU109" s="848"/>
      <c r="EWV109" s="848"/>
      <c r="EWW109" s="848"/>
      <c r="EWX109" s="848"/>
      <c r="EWY109" s="848"/>
      <c r="EWZ109" s="848"/>
      <c r="EXA109" s="848"/>
      <c r="EXB109" s="848"/>
      <c r="EXC109" s="848"/>
      <c r="EXD109" s="848"/>
      <c r="EXE109" s="848"/>
      <c r="EXF109" s="848"/>
      <c r="EXG109" s="848"/>
      <c r="EXH109" s="848"/>
      <c r="EXI109" s="848"/>
      <c r="EXJ109" s="848"/>
      <c r="EXK109" s="848"/>
      <c r="EXL109" s="848"/>
      <c r="EXM109" s="848"/>
      <c r="EXN109" s="848"/>
      <c r="EXO109" s="848"/>
      <c r="EXP109" s="848"/>
      <c r="EXQ109" s="848"/>
      <c r="EXR109" s="848"/>
      <c r="EXS109" s="848"/>
      <c r="EXT109" s="848"/>
      <c r="EXU109" s="848"/>
      <c r="EXV109" s="848"/>
      <c r="EXW109" s="848"/>
      <c r="EXX109" s="848"/>
      <c r="EXY109" s="848"/>
      <c r="EXZ109" s="848"/>
      <c r="EYA109" s="848"/>
      <c r="EYB109" s="848"/>
      <c r="EYC109" s="848"/>
      <c r="EYD109" s="848"/>
      <c r="EYE109" s="848"/>
      <c r="EYF109" s="848"/>
      <c r="EYG109" s="848"/>
      <c r="EYH109" s="848"/>
      <c r="EYI109" s="848"/>
      <c r="EYJ109" s="848"/>
      <c r="EYK109" s="848"/>
      <c r="EYL109" s="848"/>
      <c r="EYM109" s="848"/>
      <c r="EYN109" s="848"/>
      <c r="EYO109" s="848"/>
      <c r="EYP109" s="848"/>
      <c r="EYQ109" s="848"/>
      <c r="EYR109" s="848"/>
      <c r="EYS109" s="848"/>
      <c r="EYT109" s="848"/>
      <c r="EYU109" s="848"/>
      <c r="EYV109" s="848"/>
      <c r="EYW109" s="848"/>
      <c r="EYX109" s="848"/>
      <c r="EYY109" s="848"/>
      <c r="EYZ109" s="848"/>
      <c r="EZA109" s="848"/>
      <c r="EZB109" s="848"/>
      <c r="EZC109" s="848"/>
      <c r="EZD109" s="848"/>
      <c r="EZE109" s="848"/>
      <c r="EZF109" s="848"/>
      <c r="EZG109" s="848"/>
      <c r="EZH109" s="848"/>
      <c r="EZI109" s="848"/>
      <c r="EZJ109" s="848"/>
      <c r="EZK109" s="848"/>
      <c r="EZL109" s="848"/>
      <c r="EZM109" s="848"/>
      <c r="EZN109" s="848"/>
      <c r="EZO109" s="848"/>
      <c r="EZP109" s="848"/>
      <c r="EZQ109" s="848"/>
      <c r="EZR109" s="848"/>
      <c r="EZS109" s="848"/>
      <c r="EZT109" s="848"/>
      <c r="EZU109" s="848"/>
      <c r="EZV109" s="848"/>
      <c r="EZW109" s="848"/>
      <c r="EZX109" s="848"/>
      <c r="EZY109" s="848"/>
      <c r="EZZ109" s="848"/>
      <c r="FAA109" s="848"/>
      <c r="FAB109" s="848"/>
      <c r="FAC109" s="848"/>
      <c r="FAD109" s="848"/>
      <c r="FAE109" s="848"/>
      <c r="FAF109" s="848"/>
      <c r="FAG109" s="848"/>
      <c r="FAH109" s="848"/>
      <c r="FAI109" s="848"/>
      <c r="FAJ109" s="848"/>
      <c r="FAK109" s="848"/>
      <c r="FAL109" s="848"/>
      <c r="FAM109" s="848"/>
      <c r="FAN109" s="848"/>
      <c r="FAO109" s="848"/>
      <c r="FAP109" s="848"/>
      <c r="FAQ109" s="848"/>
      <c r="FAR109" s="848"/>
      <c r="FAS109" s="848"/>
      <c r="FAT109" s="848"/>
      <c r="FAU109" s="848"/>
      <c r="FAV109" s="848"/>
      <c r="FAW109" s="848"/>
      <c r="FAX109" s="848"/>
      <c r="FAY109" s="848"/>
      <c r="FAZ109" s="848"/>
      <c r="FBA109" s="848"/>
      <c r="FBB109" s="848"/>
      <c r="FBC109" s="848"/>
      <c r="FBD109" s="848"/>
      <c r="FBE109" s="848"/>
      <c r="FBF109" s="848"/>
      <c r="FBG109" s="848"/>
      <c r="FBH109" s="848"/>
      <c r="FBI109" s="848"/>
      <c r="FBJ109" s="848"/>
      <c r="FBK109" s="848"/>
      <c r="FBL109" s="848"/>
      <c r="FBM109" s="848"/>
      <c r="FBN109" s="848"/>
      <c r="FBO109" s="848"/>
      <c r="FBP109" s="848"/>
      <c r="FBQ109" s="848"/>
      <c r="FBR109" s="848"/>
      <c r="FBS109" s="848"/>
      <c r="FBT109" s="848"/>
      <c r="FBU109" s="848"/>
      <c r="FBV109" s="848"/>
      <c r="FBW109" s="848"/>
      <c r="FBX109" s="848"/>
      <c r="FBY109" s="848"/>
      <c r="FBZ109" s="848"/>
      <c r="FCA109" s="848"/>
      <c r="FCB109" s="848"/>
      <c r="FCC109" s="848"/>
      <c r="FCD109" s="848"/>
      <c r="FCE109" s="848"/>
      <c r="FCF109" s="848"/>
      <c r="FCG109" s="848"/>
      <c r="FCH109" s="848"/>
      <c r="FCI109" s="848"/>
      <c r="FCJ109" s="848"/>
      <c r="FCK109" s="848"/>
      <c r="FCL109" s="848"/>
      <c r="FCM109" s="848"/>
      <c r="FCN109" s="848"/>
      <c r="FCO109" s="848"/>
      <c r="FCP109" s="848"/>
      <c r="FCQ109" s="848"/>
      <c r="FCR109" s="848"/>
      <c r="FCS109" s="848"/>
      <c r="FCT109" s="848"/>
      <c r="FCU109" s="848"/>
      <c r="FCV109" s="848"/>
      <c r="FCW109" s="848"/>
      <c r="FCX109" s="848"/>
      <c r="FCY109" s="848"/>
      <c r="FCZ109" s="848"/>
      <c r="FDA109" s="848"/>
      <c r="FDB109" s="848"/>
      <c r="FDC109" s="848"/>
      <c r="FDD109" s="848"/>
      <c r="FDE109" s="848"/>
      <c r="FDF109" s="848"/>
      <c r="FDG109" s="848"/>
      <c r="FDH109" s="848"/>
      <c r="FDI109" s="848"/>
      <c r="FDJ109" s="848"/>
      <c r="FDK109" s="848"/>
      <c r="FDL109" s="848"/>
      <c r="FDM109" s="848"/>
      <c r="FDN109" s="848"/>
      <c r="FDO109" s="848"/>
      <c r="FDP109" s="848"/>
      <c r="FDQ109" s="848"/>
      <c r="FDR109" s="848"/>
      <c r="FDS109" s="848"/>
      <c r="FDT109" s="848"/>
      <c r="FDU109" s="848"/>
      <c r="FDV109" s="848"/>
      <c r="FDW109" s="848"/>
      <c r="FDX109" s="848"/>
      <c r="FDY109" s="848"/>
      <c r="FDZ109" s="848"/>
      <c r="FEA109" s="848"/>
      <c r="FEB109" s="848"/>
      <c r="FEC109" s="848"/>
      <c r="FED109" s="848"/>
      <c r="FEE109" s="848"/>
      <c r="FEF109" s="848"/>
      <c r="FEG109" s="848"/>
      <c r="FEH109" s="848"/>
      <c r="FEI109" s="848"/>
      <c r="FEJ109" s="848"/>
      <c r="FEK109" s="848"/>
      <c r="FEL109" s="848"/>
      <c r="FEM109" s="848"/>
      <c r="FEN109" s="848"/>
      <c r="FEO109" s="848"/>
      <c r="FEP109" s="848"/>
      <c r="FEQ109" s="848"/>
      <c r="FER109" s="848"/>
      <c r="FES109" s="848"/>
      <c r="FET109" s="848"/>
      <c r="FEU109" s="848"/>
      <c r="FEV109" s="848"/>
      <c r="FEW109" s="848"/>
      <c r="FEX109" s="848"/>
      <c r="FEY109" s="848"/>
      <c r="FEZ109" s="848"/>
      <c r="FFA109" s="848"/>
      <c r="FFB109" s="848"/>
      <c r="FFC109" s="848"/>
      <c r="FFD109" s="848"/>
      <c r="FFE109" s="848"/>
      <c r="FFF109" s="848"/>
      <c r="FFG109" s="848"/>
      <c r="FFH109" s="848"/>
      <c r="FFI109" s="848"/>
      <c r="FFJ109" s="848"/>
      <c r="FFK109" s="848"/>
      <c r="FFL109" s="848"/>
      <c r="FFM109" s="848"/>
      <c r="FFN109" s="848"/>
      <c r="FFO109" s="848"/>
      <c r="FFP109" s="848"/>
      <c r="FFQ109" s="848"/>
      <c r="FFR109" s="848"/>
      <c r="FFS109" s="848"/>
      <c r="FFT109" s="848"/>
      <c r="FFU109" s="848"/>
      <c r="FFV109" s="848"/>
      <c r="FFW109" s="848"/>
      <c r="FFX109" s="848"/>
      <c r="FFY109" s="848"/>
      <c r="FFZ109" s="848"/>
      <c r="FGA109" s="848"/>
      <c r="FGB109" s="848"/>
      <c r="FGC109" s="848"/>
      <c r="FGD109" s="848"/>
      <c r="FGE109" s="848"/>
      <c r="FGF109" s="848"/>
      <c r="FGG109" s="848"/>
      <c r="FGH109" s="848"/>
      <c r="FGI109" s="848"/>
      <c r="FGJ109" s="848"/>
      <c r="FGK109" s="848"/>
      <c r="FGL109" s="848"/>
      <c r="FGM109" s="848"/>
      <c r="FGN109" s="848"/>
      <c r="FGO109" s="848"/>
      <c r="FGP109" s="848"/>
      <c r="FGQ109" s="848"/>
      <c r="FGR109" s="848"/>
      <c r="FGS109" s="848"/>
      <c r="FGT109" s="848"/>
      <c r="FGU109" s="848"/>
      <c r="FGV109" s="848"/>
      <c r="FGW109" s="848"/>
      <c r="FGX109" s="848"/>
      <c r="FGY109" s="848"/>
      <c r="FGZ109" s="848"/>
      <c r="FHA109" s="848"/>
      <c r="FHB109" s="848"/>
      <c r="FHC109" s="848"/>
      <c r="FHD109" s="848"/>
      <c r="FHE109" s="848"/>
      <c r="FHF109" s="848"/>
      <c r="FHG109" s="848"/>
      <c r="FHH109" s="848"/>
      <c r="FHI109" s="848"/>
      <c r="FHJ109" s="848"/>
      <c r="FHK109" s="848"/>
      <c r="FHL109" s="848"/>
      <c r="FHM109" s="848"/>
      <c r="FHN109" s="848"/>
      <c r="FHO109" s="848"/>
      <c r="FHP109" s="848"/>
      <c r="FHQ109" s="848"/>
      <c r="FHR109" s="848"/>
      <c r="FHS109" s="848"/>
      <c r="FHT109" s="848"/>
      <c r="FHU109" s="848"/>
      <c r="FHV109" s="848"/>
      <c r="FHW109" s="848"/>
      <c r="FHX109" s="848"/>
      <c r="FHY109" s="848"/>
      <c r="FHZ109" s="848"/>
      <c r="FIA109" s="848"/>
      <c r="FIB109" s="848"/>
      <c r="FIC109" s="848"/>
      <c r="FID109" s="848"/>
      <c r="FIE109" s="848"/>
      <c r="FIF109" s="848"/>
      <c r="FIG109" s="848"/>
      <c r="FIH109" s="848"/>
      <c r="FII109" s="848"/>
      <c r="FIJ109" s="848"/>
      <c r="FIK109" s="848"/>
      <c r="FIL109" s="848"/>
      <c r="FIM109" s="848"/>
      <c r="FIN109" s="848"/>
      <c r="FIO109" s="848"/>
      <c r="FIP109" s="848"/>
      <c r="FIQ109" s="848"/>
      <c r="FIR109" s="848"/>
      <c r="FIS109" s="848"/>
      <c r="FIT109" s="848"/>
      <c r="FIU109" s="848"/>
      <c r="FIV109" s="848"/>
      <c r="FIW109" s="848"/>
      <c r="FIX109" s="848"/>
      <c r="FIY109" s="848"/>
      <c r="FIZ109" s="848"/>
      <c r="FJA109" s="848"/>
      <c r="FJB109" s="848"/>
      <c r="FJC109" s="848"/>
      <c r="FJD109" s="848"/>
      <c r="FJE109" s="848"/>
      <c r="FJF109" s="848"/>
      <c r="FJG109" s="848"/>
      <c r="FJH109" s="848"/>
      <c r="FJI109" s="848"/>
      <c r="FJJ109" s="848"/>
      <c r="FJK109" s="848"/>
      <c r="FJL109" s="848"/>
      <c r="FJM109" s="848"/>
      <c r="FJN109" s="848"/>
      <c r="FJO109" s="848"/>
      <c r="FJP109" s="848"/>
      <c r="FJQ109" s="848"/>
      <c r="FJR109" s="848"/>
      <c r="FJS109" s="848"/>
      <c r="FJT109" s="848"/>
      <c r="FJU109" s="848"/>
      <c r="FJV109" s="848"/>
      <c r="FJW109" s="848"/>
      <c r="FJX109" s="848"/>
      <c r="FJY109" s="848"/>
      <c r="FJZ109" s="848"/>
      <c r="FKA109" s="848"/>
      <c r="FKB109" s="848"/>
      <c r="FKC109" s="848"/>
      <c r="FKD109" s="848"/>
      <c r="FKE109" s="848"/>
      <c r="FKF109" s="848"/>
      <c r="FKG109" s="848"/>
      <c r="FKH109" s="848"/>
      <c r="FKI109" s="848"/>
      <c r="FKJ109" s="848"/>
      <c r="FKK109" s="848"/>
      <c r="FKL109" s="848"/>
      <c r="FKM109" s="848"/>
      <c r="FKN109" s="848"/>
      <c r="FKO109" s="848"/>
      <c r="FKP109" s="848"/>
      <c r="FKQ109" s="848"/>
      <c r="FKR109" s="848"/>
      <c r="FKS109" s="848"/>
      <c r="FKT109" s="848"/>
      <c r="FKU109" s="848"/>
      <c r="FKV109" s="848"/>
      <c r="FKW109" s="848"/>
      <c r="FKX109" s="848"/>
      <c r="FKY109" s="848"/>
      <c r="FKZ109" s="848"/>
      <c r="FLA109" s="848"/>
      <c r="FLB109" s="848"/>
      <c r="FLC109" s="848"/>
      <c r="FLD109" s="848"/>
      <c r="FLE109" s="848"/>
      <c r="FLF109" s="848"/>
      <c r="FLG109" s="848"/>
      <c r="FLH109" s="848"/>
      <c r="FLI109" s="848"/>
      <c r="FLJ109" s="848"/>
      <c r="FLK109" s="848"/>
      <c r="FLL109" s="848"/>
      <c r="FLM109" s="848"/>
      <c r="FLN109" s="848"/>
      <c r="FLO109" s="848"/>
      <c r="FLP109" s="848"/>
      <c r="FLQ109" s="848"/>
      <c r="FLR109" s="848"/>
      <c r="FLS109" s="848"/>
      <c r="FLT109" s="848"/>
      <c r="FLU109" s="848"/>
      <c r="FLV109" s="848"/>
      <c r="FLW109" s="848"/>
      <c r="FLX109" s="848"/>
      <c r="FLY109" s="848"/>
      <c r="FLZ109" s="848"/>
      <c r="FMA109" s="848"/>
      <c r="FMB109" s="848"/>
      <c r="FMC109" s="848"/>
      <c r="FMD109" s="848"/>
      <c r="FME109" s="848"/>
      <c r="FMF109" s="848"/>
      <c r="FMG109" s="848"/>
      <c r="FMH109" s="848"/>
      <c r="FMI109" s="848"/>
      <c r="FMJ109" s="848"/>
      <c r="FMK109" s="848"/>
      <c r="FML109" s="848"/>
      <c r="FMM109" s="848"/>
      <c r="FMN109" s="848"/>
      <c r="FMO109" s="848"/>
      <c r="FMP109" s="848"/>
      <c r="FMQ109" s="848"/>
      <c r="FMR109" s="848"/>
      <c r="FMS109" s="848"/>
      <c r="FMT109" s="848"/>
      <c r="FMU109" s="848"/>
      <c r="FMV109" s="848"/>
      <c r="FMW109" s="848"/>
      <c r="FMX109" s="848"/>
      <c r="FMY109" s="848"/>
      <c r="FMZ109" s="848"/>
      <c r="FNA109" s="848"/>
      <c r="FNB109" s="848"/>
      <c r="FNC109" s="848"/>
      <c r="FND109" s="848"/>
      <c r="FNE109" s="848"/>
      <c r="FNF109" s="848"/>
      <c r="FNG109" s="848"/>
      <c r="FNH109" s="848"/>
      <c r="FNI109" s="848"/>
      <c r="FNJ109" s="848"/>
      <c r="FNK109" s="848"/>
      <c r="FNL109" s="848"/>
      <c r="FNM109" s="848"/>
      <c r="FNN109" s="848"/>
      <c r="FNO109" s="848"/>
      <c r="FNP109" s="848"/>
      <c r="FNQ109" s="848"/>
      <c r="FNR109" s="848"/>
      <c r="FNS109" s="848"/>
      <c r="FNT109" s="848"/>
      <c r="FNU109" s="848"/>
      <c r="FNV109" s="848"/>
      <c r="FNW109" s="848"/>
      <c r="FNX109" s="848"/>
      <c r="FNY109" s="848"/>
      <c r="FNZ109" s="848"/>
      <c r="FOA109" s="848"/>
      <c r="FOB109" s="848"/>
      <c r="FOC109" s="848"/>
      <c r="FOD109" s="848"/>
      <c r="FOE109" s="848"/>
      <c r="FOF109" s="848"/>
      <c r="FOG109" s="848"/>
      <c r="FOH109" s="848"/>
      <c r="FOI109" s="848"/>
      <c r="FOJ109" s="848"/>
      <c r="FOK109" s="848"/>
      <c r="FOL109" s="848"/>
      <c r="FOM109" s="848"/>
      <c r="FON109" s="848"/>
      <c r="FOO109" s="848"/>
      <c r="FOP109" s="848"/>
      <c r="FOQ109" s="848"/>
      <c r="FOR109" s="848"/>
      <c r="FOS109" s="848"/>
      <c r="FOT109" s="848"/>
      <c r="FOU109" s="848"/>
      <c r="FOV109" s="848"/>
      <c r="FOW109" s="848"/>
      <c r="FOX109" s="848"/>
      <c r="FOY109" s="848"/>
      <c r="FOZ109" s="848"/>
      <c r="FPA109" s="848"/>
      <c r="FPB109" s="848"/>
      <c r="FPC109" s="848"/>
      <c r="FPD109" s="848"/>
      <c r="FPE109" s="848"/>
      <c r="FPF109" s="848"/>
      <c r="FPG109" s="848"/>
      <c r="FPH109" s="848"/>
      <c r="FPI109" s="848"/>
      <c r="FPJ109" s="848"/>
      <c r="FPK109" s="848"/>
      <c r="FPL109" s="848"/>
      <c r="FPM109" s="848"/>
      <c r="FPN109" s="848"/>
      <c r="FPO109" s="848"/>
      <c r="FPP109" s="848"/>
      <c r="FPQ109" s="848"/>
      <c r="FPR109" s="848"/>
      <c r="FPS109" s="848"/>
      <c r="FPT109" s="848"/>
      <c r="FPU109" s="848"/>
      <c r="FPV109" s="848"/>
      <c r="FPW109" s="848"/>
      <c r="FPX109" s="848"/>
      <c r="FPY109" s="848"/>
      <c r="FPZ109" s="848"/>
      <c r="FQA109" s="848"/>
      <c r="FQB109" s="848"/>
      <c r="FQC109" s="848"/>
      <c r="FQD109" s="848"/>
      <c r="FQE109" s="848"/>
      <c r="FQF109" s="848"/>
      <c r="FQG109" s="848"/>
      <c r="FQH109" s="848"/>
      <c r="FQI109" s="848"/>
      <c r="FQJ109" s="848"/>
      <c r="FQK109" s="848"/>
      <c r="FQL109" s="848"/>
      <c r="FQM109" s="848"/>
      <c r="FQN109" s="848"/>
      <c r="FQO109" s="848"/>
      <c r="FQP109" s="848"/>
      <c r="FQQ109" s="848"/>
      <c r="FQR109" s="848"/>
      <c r="FQS109" s="848"/>
      <c r="FQT109" s="848"/>
      <c r="FQU109" s="848"/>
      <c r="FQV109" s="848"/>
      <c r="FQW109" s="848"/>
      <c r="FQX109" s="848"/>
      <c r="FQY109" s="848"/>
      <c r="FQZ109" s="848"/>
      <c r="FRA109" s="848"/>
      <c r="FRB109" s="848"/>
      <c r="FRC109" s="848"/>
      <c r="FRD109" s="848"/>
      <c r="FRE109" s="848"/>
      <c r="FRF109" s="848"/>
      <c r="FRG109" s="848"/>
      <c r="FRH109" s="848"/>
      <c r="FRI109" s="848"/>
      <c r="FRJ109" s="848"/>
      <c r="FRK109" s="848"/>
      <c r="FRL109" s="848"/>
      <c r="FRM109" s="848"/>
      <c r="FRN109" s="848"/>
      <c r="FRO109" s="848"/>
      <c r="FRP109" s="848"/>
      <c r="FRQ109" s="848"/>
      <c r="FRR109" s="848"/>
      <c r="FRS109" s="848"/>
      <c r="FRT109" s="848"/>
      <c r="FRU109" s="848"/>
      <c r="FRV109" s="848"/>
      <c r="FRW109" s="848"/>
      <c r="FRX109" s="848"/>
      <c r="FRY109" s="848"/>
      <c r="FRZ109" s="848"/>
      <c r="FSA109" s="848"/>
      <c r="FSB109" s="848"/>
      <c r="FSC109" s="848"/>
      <c r="FSD109" s="848"/>
      <c r="FSE109" s="848"/>
      <c r="FSF109" s="848"/>
      <c r="FSG109" s="848"/>
      <c r="FSH109" s="848"/>
      <c r="FSI109" s="848"/>
      <c r="FSJ109" s="848"/>
      <c r="FSK109" s="848"/>
      <c r="FSL109" s="848"/>
      <c r="FSM109" s="848"/>
      <c r="FSN109" s="848"/>
      <c r="FSO109" s="848"/>
      <c r="FSP109" s="848"/>
      <c r="FSQ109" s="848"/>
      <c r="FSR109" s="848"/>
      <c r="FSS109" s="848"/>
      <c r="FST109" s="848"/>
      <c r="FSU109" s="848"/>
      <c r="FSV109" s="848"/>
      <c r="FSW109" s="848"/>
      <c r="FSX109" s="848"/>
      <c r="FSY109" s="848"/>
      <c r="FSZ109" s="848"/>
      <c r="FTA109" s="848"/>
      <c r="FTB109" s="848"/>
      <c r="FTC109" s="848"/>
      <c r="FTD109" s="848"/>
      <c r="FTE109" s="848"/>
      <c r="FTF109" s="848"/>
      <c r="FTG109" s="848"/>
      <c r="FTH109" s="848"/>
      <c r="FTI109" s="848"/>
      <c r="FTJ109" s="848"/>
      <c r="FTK109" s="848"/>
      <c r="FTL109" s="848"/>
      <c r="FTM109" s="848"/>
      <c r="FTN109" s="848"/>
      <c r="FTO109" s="848"/>
      <c r="FTP109" s="848"/>
      <c r="FTQ109" s="848"/>
      <c r="FTR109" s="848"/>
      <c r="FTS109" s="848"/>
      <c r="FTT109" s="848"/>
      <c r="FTU109" s="848"/>
      <c r="FTV109" s="848"/>
      <c r="FTW109" s="848"/>
      <c r="FTX109" s="848"/>
      <c r="FTY109" s="848"/>
      <c r="FTZ109" s="848"/>
      <c r="FUA109" s="848"/>
      <c r="FUB109" s="848"/>
      <c r="FUC109" s="848"/>
      <c r="FUD109" s="848"/>
      <c r="FUE109" s="848"/>
      <c r="FUF109" s="848"/>
      <c r="FUG109" s="848"/>
      <c r="FUH109" s="848"/>
      <c r="FUI109" s="848"/>
      <c r="FUJ109" s="848"/>
      <c r="FUK109" s="848"/>
      <c r="FUL109" s="848"/>
      <c r="FUM109" s="848"/>
      <c r="FUN109" s="848"/>
      <c r="FUO109" s="848"/>
      <c r="FUP109" s="848"/>
      <c r="FUQ109" s="848"/>
      <c r="FUR109" s="848"/>
      <c r="FUS109" s="848"/>
      <c r="FUT109" s="848"/>
      <c r="FUU109" s="848"/>
      <c r="FUV109" s="848"/>
      <c r="FUW109" s="848"/>
      <c r="FUX109" s="848"/>
      <c r="FUY109" s="848"/>
      <c r="FUZ109" s="848"/>
      <c r="FVA109" s="848"/>
      <c r="FVB109" s="848"/>
      <c r="FVC109" s="848"/>
      <c r="FVD109" s="848"/>
      <c r="FVE109" s="848"/>
      <c r="FVF109" s="848"/>
      <c r="FVG109" s="848"/>
      <c r="FVH109" s="848"/>
      <c r="FVI109" s="848"/>
      <c r="FVJ109" s="848"/>
      <c r="FVK109" s="848"/>
      <c r="FVL109" s="848"/>
      <c r="FVM109" s="848"/>
      <c r="FVN109" s="848"/>
      <c r="FVO109" s="848"/>
      <c r="FVP109" s="848"/>
      <c r="FVQ109" s="848"/>
      <c r="FVR109" s="848"/>
      <c r="FVS109" s="848"/>
      <c r="FVT109" s="848"/>
      <c r="FVU109" s="848"/>
      <c r="FVV109" s="848"/>
      <c r="FVW109" s="848"/>
      <c r="FVX109" s="848"/>
      <c r="FVY109" s="848"/>
      <c r="FVZ109" s="848"/>
      <c r="FWA109" s="848"/>
      <c r="FWB109" s="848"/>
      <c r="FWC109" s="848"/>
      <c r="FWD109" s="848"/>
      <c r="FWE109" s="848"/>
      <c r="FWF109" s="848"/>
      <c r="FWG109" s="848"/>
      <c r="FWH109" s="848"/>
      <c r="FWI109" s="848"/>
      <c r="FWJ109" s="848"/>
      <c r="FWK109" s="848"/>
      <c r="FWL109" s="848"/>
      <c r="FWM109" s="848"/>
      <c r="FWN109" s="848"/>
      <c r="FWO109" s="848"/>
      <c r="FWP109" s="848"/>
      <c r="FWQ109" s="848"/>
      <c r="FWR109" s="848"/>
      <c r="FWS109" s="848"/>
      <c r="FWT109" s="848"/>
      <c r="FWU109" s="848"/>
      <c r="FWV109" s="848"/>
      <c r="FWW109" s="848"/>
      <c r="FWX109" s="848"/>
      <c r="FWY109" s="848"/>
      <c r="FWZ109" s="848"/>
      <c r="FXA109" s="848"/>
      <c r="FXB109" s="848"/>
      <c r="FXC109" s="848"/>
      <c r="FXD109" s="848"/>
      <c r="FXE109" s="848"/>
      <c r="FXF109" s="848"/>
      <c r="FXG109" s="848"/>
      <c r="FXH109" s="848"/>
      <c r="FXI109" s="848"/>
      <c r="FXJ109" s="848"/>
      <c r="FXK109" s="848"/>
      <c r="FXL109" s="848"/>
      <c r="FXM109" s="848"/>
      <c r="FXN109" s="848"/>
      <c r="FXO109" s="848"/>
      <c r="FXP109" s="848"/>
      <c r="FXQ109" s="848"/>
      <c r="FXR109" s="848"/>
      <c r="FXS109" s="848"/>
      <c r="FXT109" s="848"/>
      <c r="FXU109" s="848"/>
      <c r="FXV109" s="848"/>
      <c r="FXW109" s="848"/>
      <c r="FXX109" s="848"/>
      <c r="FXY109" s="848"/>
      <c r="FXZ109" s="848"/>
      <c r="FYA109" s="848"/>
      <c r="FYB109" s="848"/>
      <c r="FYC109" s="848"/>
      <c r="FYD109" s="848"/>
      <c r="FYE109" s="848"/>
      <c r="FYF109" s="848"/>
      <c r="FYG109" s="848"/>
      <c r="FYH109" s="848"/>
      <c r="FYI109" s="848"/>
      <c r="FYJ109" s="848"/>
      <c r="FYK109" s="848"/>
      <c r="FYL109" s="848"/>
      <c r="FYM109" s="848"/>
      <c r="FYN109" s="848"/>
      <c r="FYO109" s="848"/>
      <c r="FYP109" s="848"/>
      <c r="FYQ109" s="848"/>
      <c r="FYR109" s="848"/>
      <c r="FYS109" s="848"/>
      <c r="FYT109" s="848"/>
      <c r="FYU109" s="848"/>
      <c r="FYV109" s="848"/>
      <c r="FYW109" s="848"/>
      <c r="FYX109" s="848"/>
      <c r="FYY109" s="848"/>
      <c r="FYZ109" s="848"/>
      <c r="FZA109" s="848"/>
      <c r="FZB109" s="848"/>
      <c r="FZC109" s="848"/>
      <c r="FZD109" s="848"/>
      <c r="FZE109" s="848"/>
      <c r="FZF109" s="848"/>
      <c r="FZG109" s="848"/>
      <c r="FZH109" s="848"/>
      <c r="FZI109" s="848"/>
      <c r="FZJ109" s="848"/>
      <c r="FZK109" s="848"/>
      <c r="FZL109" s="848"/>
      <c r="FZM109" s="848"/>
      <c r="FZN109" s="848"/>
      <c r="FZO109" s="848"/>
      <c r="FZP109" s="848"/>
      <c r="FZQ109" s="848"/>
      <c r="FZR109" s="848"/>
      <c r="FZS109" s="848"/>
      <c r="FZT109" s="848"/>
      <c r="FZU109" s="848"/>
      <c r="FZV109" s="848"/>
      <c r="FZW109" s="848"/>
      <c r="FZX109" s="848"/>
      <c r="FZY109" s="848"/>
      <c r="FZZ109" s="848"/>
      <c r="GAA109" s="848"/>
      <c r="GAB109" s="848"/>
      <c r="GAC109" s="848"/>
      <c r="GAD109" s="848"/>
      <c r="GAE109" s="848"/>
      <c r="GAF109" s="848"/>
      <c r="GAG109" s="848"/>
      <c r="GAH109" s="848"/>
      <c r="GAI109" s="848"/>
      <c r="GAJ109" s="848"/>
      <c r="GAK109" s="848"/>
      <c r="GAL109" s="848"/>
      <c r="GAM109" s="848"/>
      <c r="GAN109" s="848"/>
      <c r="GAO109" s="848"/>
      <c r="GAP109" s="848"/>
      <c r="GAQ109" s="848"/>
      <c r="GAR109" s="848"/>
      <c r="GAS109" s="848"/>
      <c r="GAT109" s="848"/>
      <c r="GAU109" s="848"/>
      <c r="GAV109" s="848"/>
      <c r="GAW109" s="848"/>
      <c r="GAX109" s="848"/>
      <c r="GAY109" s="848"/>
      <c r="GAZ109" s="848"/>
      <c r="GBA109" s="848"/>
      <c r="GBB109" s="848"/>
      <c r="GBC109" s="848"/>
      <c r="GBD109" s="848"/>
      <c r="GBE109" s="848"/>
      <c r="GBF109" s="848"/>
      <c r="GBG109" s="848"/>
      <c r="GBH109" s="848"/>
      <c r="GBI109" s="848"/>
      <c r="GBJ109" s="848"/>
      <c r="GBK109" s="848"/>
      <c r="GBL109" s="848"/>
      <c r="GBM109" s="848"/>
      <c r="GBN109" s="848"/>
      <c r="GBO109" s="848"/>
      <c r="GBP109" s="848"/>
      <c r="GBQ109" s="848"/>
      <c r="GBR109" s="848"/>
      <c r="GBS109" s="848"/>
      <c r="GBT109" s="848"/>
      <c r="GBU109" s="848"/>
      <c r="GBV109" s="848"/>
      <c r="GBW109" s="848"/>
      <c r="GBX109" s="848"/>
      <c r="GBY109" s="848"/>
      <c r="GBZ109" s="848"/>
      <c r="GCA109" s="848"/>
      <c r="GCB109" s="848"/>
      <c r="GCC109" s="848"/>
      <c r="GCD109" s="848"/>
      <c r="GCE109" s="848"/>
      <c r="GCF109" s="848"/>
      <c r="GCG109" s="848"/>
      <c r="GCH109" s="848"/>
      <c r="GCI109" s="848"/>
      <c r="GCJ109" s="848"/>
      <c r="GCK109" s="848"/>
      <c r="GCL109" s="848"/>
      <c r="GCM109" s="848"/>
      <c r="GCN109" s="848"/>
      <c r="GCO109" s="848"/>
      <c r="GCP109" s="848"/>
      <c r="GCQ109" s="848"/>
      <c r="GCR109" s="848"/>
      <c r="GCS109" s="848"/>
      <c r="GCT109" s="848"/>
      <c r="GCU109" s="848"/>
      <c r="GCV109" s="848"/>
      <c r="GCW109" s="848"/>
      <c r="GCX109" s="848"/>
      <c r="GCY109" s="848"/>
      <c r="GCZ109" s="848"/>
      <c r="GDA109" s="848"/>
      <c r="GDB109" s="848"/>
      <c r="GDC109" s="848"/>
      <c r="GDD109" s="848"/>
      <c r="GDE109" s="848"/>
      <c r="GDF109" s="848"/>
      <c r="GDG109" s="848"/>
      <c r="GDH109" s="848"/>
      <c r="GDI109" s="848"/>
      <c r="GDJ109" s="848"/>
      <c r="GDK109" s="848"/>
      <c r="GDL109" s="848"/>
      <c r="GDM109" s="848"/>
      <c r="GDN109" s="848"/>
      <c r="GDO109" s="848"/>
      <c r="GDP109" s="848"/>
      <c r="GDQ109" s="848"/>
      <c r="GDR109" s="848"/>
      <c r="GDS109" s="848"/>
      <c r="GDT109" s="848"/>
      <c r="GDU109" s="848"/>
      <c r="GDV109" s="848"/>
      <c r="GDW109" s="848"/>
      <c r="GDX109" s="848"/>
      <c r="GDY109" s="848"/>
      <c r="GDZ109" s="848"/>
      <c r="GEA109" s="848"/>
      <c r="GEB109" s="848"/>
      <c r="GEC109" s="848"/>
      <c r="GED109" s="848"/>
      <c r="GEE109" s="848"/>
      <c r="GEF109" s="848"/>
      <c r="GEG109" s="848"/>
      <c r="GEH109" s="848"/>
      <c r="GEI109" s="848"/>
      <c r="GEJ109" s="848"/>
      <c r="GEK109" s="848"/>
      <c r="GEL109" s="848"/>
      <c r="GEM109" s="848"/>
      <c r="GEN109" s="848"/>
      <c r="GEO109" s="848"/>
      <c r="GEP109" s="848"/>
      <c r="GEQ109" s="848"/>
      <c r="GER109" s="848"/>
      <c r="GES109" s="848"/>
      <c r="GET109" s="848"/>
      <c r="GEU109" s="848"/>
      <c r="GEV109" s="848"/>
      <c r="GEW109" s="848"/>
      <c r="GEX109" s="848"/>
      <c r="GEY109" s="848"/>
      <c r="GEZ109" s="848"/>
      <c r="GFA109" s="848"/>
      <c r="GFB109" s="848"/>
      <c r="GFC109" s="848"/>
      <c r="GFD109" s="848"/>
      <c r="GFE109" s="848"/>
      <c r="GFF109" s="848"/>
      <c r="GFG109" s="848"/>
      <c r="GFH109" s="848"/>
      <c r="GFI109" s="848"/>
      <c r="GFJ109" s="848"/>
      <c r="GFK109" s="848"/>
      <c r="GFL109" s="848"/>
      <c r="GFM109" s="848"/>
      <c r="GFN109" s="848"/>
      <c r="GFO109" s="848"/>
      <c r="GFP109" s="848"/>
      <c r="GFQ109" s="848"/>
      <c r="GFR109" s="848"/>
      <c r="GFS109" s="848"/>
      <c r="GFT109" s="848"/>
      <c r="GFU109" s="848"/>
      <c r="GFV109" s="848"/>
      <c r="GFW109" s="848"/>
      <c r="GFX109" s="848"/>
      <c r="GFY109" s="848"/>
      <c r="GFZ109" s="848"/>
      <c r="GGA109" s="848"/>
      <c r="GGB109" s="848"/>
      <c r="GGC109" s="848"/>
      <c r="GGD109" s="848"/>
      <c r="GGE109" s="848"/>
      <c r="GGF109" s="848"/>
      <c r="GGG109" s="848"/>
      <c r="GGH109" s="848"/>
      <c r="GGI109" s="848"/>
      <c r="GGJ109" s="848"/>
      <c r="GGK109" s="848"/>
      <c r="GGL109" s="848"/>
      <c r="GGM109" s="848"/>
      <c r="GGN109" s="848"/>
      <c r="GGO109" s="848"/>
      <c r="GGP109" s="848"/>
      <c r="GGQ109" s="848"/>
      <c r="GGR109" s="848"/>
      <c r="GGS109" s="848"/>
      <c r="GGT109" s="848"/>
      <c r="GGU109" s="848"/>
      <c r="GGV109" s="848"/>
      <c r="GGW109" s="848"/>
      <c r="GGX109" s="848"/>
      <c r="GGY109" s="848"/>
      <c r="GGZ109" s="848"/>
      <c r="GHA109" s="848"/>
      <c r="GHB109" s="848"/>
      <c r="GHC109" s="848"/>
      <c r="GHD109" s="848"/>
      <c r="GHE109" s="848"/>
      <c r="GHF109" s="848"/>
      <c r="GHG109" s="848"/>
      <c r="GHH109" s="848"/>
      <c r="GHI109" s="848"/>
      <c r="GHJ109" s="848"/>
      <c r="GHK109" s="848"/>
      <c r="GHL109" s="848"/>
      <c r="GHM109" s="848"/>
      <c r="GHN109" s="848"/>
      <c r="GHO109" s="848"/>
      <c r="GHP109" s="848"/>
      <c r="GHQ109" s="848"/>
      <c r="GHR109" s="848"/>
      <c r="GHS109" s="848"/>
      <c r="GHT109" s="848"/>
      <c r="GHU109" s="848"/>
      <c r="GHV109" s="848"/>
      <c r="GHW109" s="848"/>
      <c r="GHX109" s="848"/>
      <c r="GHY109" s="848"/>
      <c r="GHZ109" s="848"/>
      <c r="GIA109" s="848"/>
      <c r="GIB109" s="848"/>
      <c r="GIC109" s="848"/>
      <c r="GID109" s="848"/>
      <c r="GIE109" s="848"/>
      <c r="GIF109" s="848"/>
      <c r="GIG109" s="848"/>
      <c r="GIH109" s="848"/>
      <c r="GII109" s="848"/>
      <c r="GIJ109" s="848"/>
      <c r="GIK109" s="848"/>
      <c r="GIL109" s="848"/>
      <c r="GIM109" s="848"/>
      <c r="GIN109" s="848"/>
      <c r="GIO109" s="848"/>
      <c r="GIP109" s="848"/>
      <c r="GIQ109" s="848"/>
      <c r="GIR109" s="848"/>
      <c r="GIS109" s="848"/>
      <c r="GIT109" s="848"/>
      <c r="GIU109" s="848"/>
      <c r="GIV109" s="848"/>
      <c r="GIW109" s="848"/>
      <c r="GIX109" s="848"/>
      <c r="GIY109" s="848"/>
      <c r="GIZ109" s="848"/>
      <c r="GJA109" s="848"/>
      <c r="GJB109" s="848"/>
      <c r="GJC109" s="848"/>
      <c r="GJD109" s="848"/>
      <c r="GJE109" s="848"/>
      <c r="GJF109" s="848"/>
      <c r="GJG109" s="848"/>
      <c r="GJH109" s="848"/>
      <c r="GJI109" s="848"/>
      <c r="GJJ109" s="848"/>
      <c r="GJK109" s="848"/>
      <c r="GJL109" s="848"/>
      <c r="GJM109" s="848"/>
      <c r="GJN109" s="848"/>
      <c r="GJO109" s="848"/>
      <c r="GJP109" s="848"/>
      <c r="GJQ109" s="848"/>
      <c r="GJR109" s="848"/>
      <c r="GJS109" s="848"/>
      <c r="GJT109" s="848"/>
      <c r="GJU109" s="848"/>
      <c r="GJV109" s="848"/>
      <c r="GJW109" s="848"/>
      <c r="GJX109" s="848"/>
      <c r="GJY109" s="848"/>
      <c r="GJZ109" s="848"/>
      <c r="GKA109" s="848"/>
      <c r="GKB109" s="848"/>
      <c r="GKC109" s="848"/>
      <c r="GKD109" s="848"/>
      <c r="GKE109" s="848"/>
      <c r="GKF109" s="848"/>
      <c r="GKG109" s="848"/>
      <c r="GKH109" s="848"/>
      <c r="GKI109" s="848"/>
      <c r="GKJ109" s="848"/>
      <c r="GKK109" s="848"/>
      <c r="GKL109" s="848"/>
      <c r="GKM109" s="848"/>
      <c r="GKN109" s="848"/>
      <c r="GKO109" s="848"/>
      <c r="GKP109" s="848"/>
      <c r="GKQ109" s="848"/>
      <c r="GKR109" s="848"/>
      <c r="GKS109" s="848"/>
      <c r="GKT109" s="848"/>
      <c r="GKU109" s="848"/>
      <c r="GKV109" s="848"/>
      <c r="GKW109" s="848"/>
      <c r="GKX109" s="848"/>
      <c r="GKY109" s="848"/>
      <c r="GKZ109" s="848"/>
      <c r="GLA109" s="848"/>
      <c r="GLB109" s="848"/>
      <c r="GLC109" s="848"/>
      <c r="GLD109" s="848"/>
      <c r="GLE109" s="848"/>
      <c r="GLF109" s="848"/>
      <c r="GLG109" s="848"/>
      <c r="GLH109" s="848"/>
      <c r="GLI109" s="848"/>
      <c r="GLJ109" s="848"/>
      <c r="GLK109" s="848"/>
      <c r="GLL109" s="848"/>
      <c r="GLM109" s="848"/>
      <c r="GLN109" s="848"/>
      <c r="GLO109" s="848"/>
      <c r="GLP109" s="848"/>
      <c r="GLQ109" s="848"/>
      <c r="GLR109" s="848"/>
      <c r="GLS109" s="848"/>
      <c r="GLT109" s="848"/>
      <c r="GLU109" s="848"/>
      <c r="GLV109" s="848"/>
      <c r="GLW109" s="848"/>
      <c r="GLX109" s="848"/>
      <c r="GLY109" s="848"/>
      <c r="GLZ109" s="848"/>
      <c r="GMA109" s="848"/>
      <c r="GMB109" s="848"/>
      <c r="GMC109" s="848"/>
      <c r="GMD109" s="848"/>
      <c r="GME109" s="848"/>
      <c r="GMF109" s="848"/>
      <c r="GMG109" s="848"/>
      <c r="GMH109" s="848"/>
      <c r="GMI109" s="848"/>
      <c r="GMJ109" s="848"/>
      <c r="GMK109" s="848"/>
      <c r="GML109" s="848"/>
      <c r="GMM109" s="848"/>
      <c r="GMN109" s="848"/>
      <c r="GMO109" s="848"/>
      <c r="GMP109" s="848"/>
      <c r="GMQ109" s="848"/>
      <c r="GMR109" s="848"/>
      <c r="GMS109" s="848"/>
      <c r="GMT109" s="848"/>
      <c r="GMU109" s="848"/>
      <c r="GMV109" s="848"/>
      <c r="GMW109" s="848"/>
      <c r="GMX109" s="848"/>
      <c r="GMY109" s="848"/>
      <c r="GMZ109" s="848"/>
      <c r="GNA109" s="848"/>
      <c r="GNB109" s="848"/>
      <c r="GNC109" s="848"/>
      <c r="GND109" s="848"/>
      <c r="GNE109" s="848"/>
      <c r="GNF109" s="848"/>
      <c r="GNG109" s="848"/>
      <c r="GNH109" s="848"/>
      <c r="GNI109" s="848"/>
      <c r="GNJ109" s="848"/>
      <c r="GNK109" s="848"/>
      <c r="GNL109" s="848"/>
      <c r="GNM109" s="848"/>
      <c r="GNN109" s="848"/>
      <c r="GNO109" s="848"/>
      <c r="GNP109" s="848"/>
      <c r="GNQ109" s="848"/>
      <c r="GNR109" s="848"/>
      <c r="GNS109" s="848"/>
      <c r="GNT109" s="848"/>
      <c r="GNU109" s="848"/>
      <c r="GNV109" s="848"/>
      <c r="GNW109" s="848"/>
      <c r="GNX109" s="848"/>
      <c r="GNY109" s="848"/>
      <c r="GNZ109" s="848"/>
      <c r="GOA109" s="848"/>
      <c r="GOB109" s="848"/>
      <c r="GOC109" s="848"/>
      <c r="GOD109" s="848"/>
      <c r="GOE109" s="848"/>
      <c r="GOF109" s="848"/>
      <c r="GOG109" s="848"/>
      <c r="GOH109" s="848"/>
      <c r="GOI109" s="848"/>
      <c r="GOJ109" s="848"/>
      <c r="GOK109" s="848"/>
      <c r="GOL109" s="848"/>
      <c r="GOM109" s="848"/>
      <c r="GON109" s="848"/>
      <c r="GOO109" s="848"/>
      <c r="GOP109" s="848"/>
      <c r="GOQ109" s="848"/>
      <c r="GOR109" s="848"/>
      <c r="GOS109" s="848"/>
      <c r="GOT109" s="848"/>
      <c r="GOU109" s="848"/>
      <c r="GOV109" s="848"/>
      <c r="GOW109" s="848"/>
      <c r="GOX109" s="848"/>
      <c r="GOY109" s="848"/>
      <c r="GOZ109" s="848"/>
      <c r="GPA109" s="848"/>
      <c r="GPB109" s="848"/>
      <c r="GPC109" s="848"/>
      <c r="GPD109" s="848"/>
      <c r="GPE109" s="848"/>
      <c r="GPF109" s="848"/>
      <c r="GPG109" s="848"/>
      <c r="GPH109" s="848"/>
      <c r="GPI109" s="848"/>
      <c r="GPJ109" s="848"/>
      <c r="GPK109" s="848"/>
      <c r="GPL109" s="848"/>
      <c r="GPM109" s="848"/>
      <c r="GPN109" s="848"/>
      <c r="GPO109" s="848"/>
      <c r="GPP109" s="848"/>
      <c r="GPQ109" s="848"/>
      <c r="GPR109" s="848"/>
      <c r="GPS109" s="848"/>
      <c r="GPT109" s="848"/>
      <c r="GPU109" s="848"/>
      <c r="GPV109" s="848"/>
      <c r="GPW109" s="848"/>
      <c r="GPX109" s="848"/>
      <c r="GPY109" s="848"/>
      <c r="GPZ109" s="848"/>
      <c r="GQA109" s="848"/>
      <c r="GQB109" s="848"/>
      <c r="GQC109" s="848"/>
      <c r="GQD109" s="848"/>
      <c r="GQE109" s="848"/>
      <c r="GQF109" s="848"/>
      <c r="GQG109" s="848"/>
      <c r="GQH109" s="848"/>
      <c r="GQI109" s="848"/>
      <c r="GQJ109" s="848"/>
      <c r="GQK109" s="848"/>
      <c r="GQL109" s="848"/>
      <c r="GQM109" s="848"/>
      <c r="GQN109" s="848"/>
      <c r="GQO109" s="848"/>
      <c r="GQP109" s="848"/>
      <c r="GQQ109" s="848"/>
      <c r="GQR109" s="848"/>
      <c r="GQS109" s="848"/>
      <c r="GQT109" s="848"/>
      <c r="GQU109" s="848"/>
      <c r="GQV109" s="848"/>
      <c r="GQW109" s="848"/>
      <c r="GQX109" s="848"/>
      <c r="GQY109" s="848"/>
      <c r="GQZ109" s="848"/>
      <c r="GRA109" s="848"/>
      <c r="GRB109" s="848"/>
      <c r="GRC109" s="848"/>
      <c r="GRD109" s="848"/>
      <c r="GRE109" s="848"/>
      <c r="GRF109" s="848"/>
      <c r="GRG109" s="848"/>
      <c r="GRH109" s="848"/>
      <c r="GRI109" s="848"/>
      <c r="GRJ109" s="848"/>
      <c r="GRK109" s="848"/>
      <c r="GRL109" s="848"/>
      <c r="GRM109" s="848"/>
      <c r="GRN109" s="848"/>
      <c r="GRO109" s="848"/>
      <c r="GRP109" s="848"/>
      <c r="GRQ109" s="848"/>
      <c r="GRR109" s="848"/>
      <c r="GRS109" s="848"/>
      <c r="GRT109" s="848"/>
      <c r="GRU109" s="848"/>
      <c r="GRV109" s="848"/>
      <c r="GRW109" s="848"/>
      <c r="GRX109" s="848"/>
      <c r="GRY109" s="848"/>
      <c r="GRZ109" s="848"/>
      <c r="GSA109" s="848"/>
      <c r="GSB109" s="848"/>
      <c r="GSC109" s="848"/>
      <c r="GSD109" s="848"/>
      <c r="GSE109" s="848"/>
      <c r="GSF109" s="848"/>
      <c r="GSG109" s="848"/>
      <c r="GSH109" s="848"/>
      <c r="GSI109" s="848"/>
      <c r="GSJ109" s="848"/>
      <c r="GSK109" s="848"/>
      <c r="GSL109" s="848"/>
      <c r="GSM109" s="848"/>
      <c r="GSN109" s="848"/>
      <c r="GSO109" s="848"/>
      <c r="GSP109" s="848"/>
      <c r="GSQ109" s="848"/>
      <c r="GSR109" s="848"/>
      <c r="GSS109" s="848"/>
      <c r="GST109" s="848"/>
      <c r="GSU109" s="848"/>
      <c r="GSV109" s="848"/>
      <c r="GSW109" s="848"/>
      <c r="GSX109" s="848"/>
      <c r="GSY109" s="848"/>
      <c r="GSZ109" s="848"/>
      <c r="GTA109" s="848"/>
      <c r="GTB109" s="848"/>
      <c r="GTC109" s="848"/>
      <c r="GTD109" s="848"/>
      <c r="GTE109" s="848"/>
      <c r="GTF109" s="848"/>
      <c r="GTG109" s="848"/>
      <c r="GTH109" s="848"/>
      <c r="GTI109" s="848"/>
      <c r="GTJ109" s="848"/>
      <c r="GTK109" s="848"/>
      <c r="GTL109" s="848"/>
      <c r="GTM109" s="848"/>
      <c r="GTN109" s="848"/>
      <c r="GTO109" s="848"/>
      <c r="GTP109" s="848"/>
      <c r="GTQ109" s="848"/>
      <c r="GTR109" s="848"/>
      <c r="GTS109" s="848"/>
      <c r="GTT109" s="848"/>
      <c r="GTU109" s="848"/>
      <c r="GTV109" s="848"/>
      <c r="GTW109" s="848"/>
      <c r="GTX109" s="848"/>
      <c r="GTY109" s="848"/>
      <c r="GTZ109" s="848"/>
      <c r="GUA109" s="848"/>
      <c r="GUB109" s="848"/>
      <c r="GUC109" s="848"/>
      <c r="GUD109" s="848"/>
      <c r="GUE109" s="848"/>
      <c r="GUF109" s="848"/>
      <c r="GUG109" s="848"/>
      <c r="GUH109" s="848"/>
      <c r="GUI109" s="848"/>
      <c r="GUJ109" s="848"/>
      <c r="GUK109" s="848"/>
      <c r="GUL109" s="848"/>
      <c r="GUM109" s="848"/>
      <c r="GUN109" s="848"/>
      <c r="GUO109" s="848"/>
      <c r="GUP109" s="848"/>
      <c r="GUQ109" s="848"/>
      <c r="GUR109" s="848"/>
      <c r="GUS109" s="848"/>
      <c r="GUT109" s="848"/>
      <c r="GUU109" s="848"/>
      <c r="GUV109" s="848"/>
      <c r="GUW109" s="848"/>
      <c r="GUX109" s="848"/>
      <c r="GUY109" s="848"/>
      <c r="GUZ109" s="848"/>
      <c r="GVA109" s="848"/>
      <c r="GVB109" s="848"/>
      <c r="GVC109" s="848"/>
      <c r="GVD109" s="848"/>
      <c r="GVE109" s="848"/>
      <c r="GVF109" s="848"/>
      <c r="GVG109" s="848"/>
      <c r="GVH109" s="848"/>
      <c r="GVI109" s="848"/>
      <c r="GVJ109" s="848"/>
      <c r="GVK109" s="848"/>
      <c r="GVL109" s="848"/>
      <c r="GVM109" s="848"/>
      <c r="GVN109" s="848"/>
      <c r="GVO109" s="848"/>
      <c r="GVP109" s="848"/>
      <c r="GVQ109" s="848"/>
      <c r="GVR109" s="848"/>
      <c r="GVS109" s="848"/>
      <c r="GVT109" s="848"/>
      <c r="GVU109" s="848"/>
      <c r="GVV109" s="848"/>
      <c r="GVW109" s="848"/>
      <c r="GVX109" s="848"/>
      <c r="GVY109" s="848"/>
      <c r="GVZ109" s="848"/>
      <c r="GWA109" s="848"/>
      <c r="GWB109" s="848"/>
      <c r="GWC109" s="848"/>
      <c r="GWD109" s="848"/>
      <c r="GWE109" s="848"/>
      <c r="GWF109" s="848"/>
      <c r="GWG109" s="848"/>
      <c r="GWH109" s="848"/>
      <c r="GWI109" s="848"/>
      <c r="GWJ109" s="848"/>
      <c r="GWK109" s="848"/>
      <c r="GWL109" s="848"/>
      <c r="GWM109" s="848"/>
      <c r="GWN109" s="848"/>
      <c r="GWO109" s="848"/>
      <c r="GWP109" s="848"/>
      <c r="GWQ109" s="848"/>
      <c r="GWR109" s="848"/>
      <c r="GWS109" s="848"/>
      <c r="GWT109" s="848"/>
      <c r="GWU109" s="848"/>
      <c r="GWV109" s="848"/>
      <c r="GWW109" s="848"/>
      <c r="GWX109" s="848"/>
      <c r="GWY109" s="848"/>
      <c r="GWZ109" s="848"/>
      <c r="GXA109" s="848"/>
      <c r="GXB109" s="848"/>
      <c r="GXC109" s="848"/>
      <c r="GXD109" s="848"/>
      <c r="GXE109" s="848"/>
      <c r="GXF109" s="848"/>
      <c r="GXG109" s="848"/>
      <c r="GXH109" s="848"/>
      <c r="GXI109" s="848"/>
      <c r="GXJ109" s="848"/>
      <c r="GXK109" s="848"/>
      <c r="GXL109" s="848"/>
      <c r="GXM109" s="848"/>
      <c r="GXN109" s="848"/>
      <c r="GXO109" s="848"/>
      <c r="GXP109" s="848"/>
      <c r="GXQ109" s="848"/>
      <c r="GXR109" s="848"/>
      <c r="GXS109" s="848"/>
      <c r="GXT109" s="848"/>
      <c r="GXU109" s="848"/>
      <c r="GXV109" s="848"/>
      <c r="GXW109" s="848"/>
      <c r="GXX109" s="848"/>
      <c r="GXY109" s="848"/>
      <c r="GXZ109" s="848"/>
      <c r="GYA109" s="848"/>
      <c r="GYB109" s="848"/>
      <c r="GYC109" s="848"/>
      <c r="GYD109" s="848"/>
      <c r="GYE109" s="848"/>
      <c r="GYF109" s="848"/>
      <c r="GYG109" s="848"/>
      <c r="GYH109" s="848"/>
      <c r="GYI109" s="848"/>
      <c r="GYJ109" s="848"/>
      <c r="GYK109" s="848"/>
      <c r="GYL109" s="848"/>
      <c r="GYM109" s="848"/>
      <c r="GYN109" s="848"/>
      <c r="GYO109" s="848"/>
      <c r="GYP109" s="848"/>
      <c r="GYQ109" s="848"/>
      <c r="GYR109" s="848"/>
      <c r="GYS109" s="848"/>
      <c r="GYT109" s="848"/>
      <c r="GYU109" s="848"/>
      <c r="GYV109" s="848"/>
      <c r="GYW109" s="848"/>
      <c r="GYX109" s="848"/>
      <c r="GYY109" s="848"/>
      <c r="GYZ109" s="848"/>
      <c r="GZA109" s="848"/>
      <c r="GZB109" s="848"/>
      <c r="GZC109" s="848"/>
      <c r="GZD109" s="848"/>
      <c r="GZE109" s="848"/>
      <c r="GZF109" s="848"/>
      <c r="GZG109" s="848"/>
      <c r="GZH109" s="848"/>
      <c r="GZI109" s="848"/>
      <c r="GZJ109" s="848"/>
      <c r="GZK109" s="848"/>
      <c r="GZL109" s="848"/>
      <c r="GZM109" s="848"/>
      <c r="GZN109" s="848"/>
      <c r="GZO109" s="848"/>
      <c r="GZP109" s="848"/>
      <c r="GZQ109" s="848"/>
      <c r="GZR109" s="848"/>
      <c r="GZS109" s="848"/>
      <c r="GZT109" s="848"/>
      <c r="GZU109" s="848"/>
      <c r="GZV109" s="848"/>
      <c r="GZW109" s="848"/>
      <c r="GZX109" s="848"/>
      <c r="GZY109" s="848"/>
      <c r="GZZ109" s="848"/>
      <c r="HAA109" s="848"/>
      <c r="HAB109" s="848"/>
      <c r="HAC109" s="848"/>
      <c r="HAD109" s="848"/>
      <c r="HAE109" s="848"/>
      <c r="HAF109" s="848"/>
      <c r="HAG109" s="848"/>
      <c r="HAH109" s="848"/>
      <c r="HAI109" s="848"/>
      <c r="HAJ109" s="848"/>
      <c r="HAK109" s="848"/>
      <c r="HAL109" s="848"/>
      <c r="HAM109" s="848"/>
      <c r="HAN109" s="848"/>
      <c r="HAO109" s="848"/>
      <c r="HAP109" s="848"/>
      <c r="HAQ109" s="848"/>
      <c r="HAR109" s="848"/>
      <c r="HAS109" s="848"/>
      <c r="HAT109" s="848"/>
      <c r="HAU109" s="848"/>
      <c r="HAV109" s="848"/>
      <c r="HAW109" s="848"/>
      <c r="HAX109" s="848"/>
      <c r="HAY109" s="848"/>
      <c r="HAZ109" s="848"/>
      <c r="HBA109" s="848"/>
      <c r="HBB109" s="848"/>
      <c r="HBC109" s="848"/>
      <c r="HBD109" s="848"/>
      <c r="HBE109" s="848"/>
      <c r="HBF109" s="848"/>
      <c r="HBG109" s="848"/>
      <c r="HBH109" s="848"/>
      <c r="HBI109" s="848"/>
      <c r="HBJ109" s="848"/>
      <c r="HBK109" s="848"/>
      <c r="HBL109" s="848"/>
      <c r="HBM109" s="848"/>
      <c r="HBN109" s="848"/>
      <c r="HBO109" s="848"/>
      <c r="HBP109" s="848"/>
      <c r="HBQ109" s="848"/>
      <c r="HBR109" s="848"/>
      <c r="HBS109" s="848"/>
      <c r="HBT109" s="848"/>
      <c r="HBU109" s="848"/>
      <c r="HBV109" s="848"/>
      <c r="HBW109" s="848"/>
      <c r="HBX109" s="848"/>
      <c r="HBY109" s="848"/>
      <c r="HBZ109" s="848"/>
      <c r="HCA109" s="848"/>
      <c r="HCB109" s="848"/>
      <c r="HCC109" s="848"/>
      <c r="HCD109" s="848"/>
      <c r="HCE109" s="848"/>
      <c r="HCF109" s="848"/>
      <c r="HCG109" s="848"/>
      <c r="HCH109" s="848"/>
      <c r="HCI109" s="848"/>
      <c r="HCJ109" s="848"/>
      <c r="HCK109" s="848"/>
      <c r="HCL109" s="848"/>
      <c r="HCM109" s="848"/>
      <c r="HCN109" s="848"/>
      <c r="HCO109" s="848"/>
      <c r="HCP109" s="848"/>
      <c r="HCQ109" s="848"/>
      <c r="HCR109" s="848"/>
      <c r="HCS109" s="848"/>
      <c r="HCT109" s="848"/>
      <c r="HCU109" s="848"/>
      <c r="HCV109" s="848"/>
      <c r="HCW109" s="848"/>
      <c r="HCX109" s="848"/>
      <c r="HCY109" s="848"/>
      <c r="HCZ109" s="848"/>
      <c r="HDA109" s="848"/>
      <c r="HDB109" s="848"/>
      <c r="HDC109" s="848"/>
      <c r="HDD109" s="848"/>
      <c r="HDE109" s="848"/>
      <c r="HDF109" s="848"/>
      <c r="HDG109" s="848"/>
      <c r="HDH109" s="848"/>
      <c r="HDI109" s="848"/>
      <c r="HDJ109" s="848"/>
      <c r="HDK109" s="848"/>
      <c r="HDL109" s="848"/>
      <c r="HDM109" s="848"/>
      <c r="HDN109" s="848"/>
      <c r="HDO109" s="848"/>
      <c r="HDP109" s="848"/>
      <c r="HDQ109" s="848"/>
      <c r="HDR109" s="848"/>
      <c r="HDS109" s="848"/>
      <c r="HDT109" s="848"/>
      <c r="HDU109" s="848"/>
      <c r="HDV109" s="848"/>
      <c r="HDW109" s="848"/>
      <c r="HDX109" s="848"/>
      <c r="HDY109" s="848"/>
      <c r="HDZ109" s="848"/>
      <c r="HEA109" s="848"/>
      <c r="HEB109" s="848"/>
      <c r="HEC109" s="848"/>
      <c r="HED109" s="848"/>
      <c r="HEE109" s="848"/>
      <c r="HEF109" s="848"/>
      <c r="HEG109" s="848"/>
      <c r="HEH109" s="848"/>
      <c r="HEI109" s="848"/>
      <c r="HEJ109" s="848"/>
      <c r="HEK109" s="848"/>
      <c r="HEL109" s="848"/>
      <c r="HEM109" s="848"/>
      <c r="HEN109" s="848"/>
      <c r="HEO109" s="848"/>
      <c r="HEP109" s="848"/>
      <c r="HEQ109" s="848"/>
      <c r="HER109" s="848"/>
      <c r="HES109" s="848"/>
      <c r="HET109" s="848"/>
      <c r="HEU109" s="848"/>
      <c r="HEV109" s="848"/>
      <c r="HEW109" s="848"/>
      <c r="HEX109" s="848"/>
      <c r="HEY109" s="848"/>
      <c r="HEZ109" s="848"/>
      <c r="HFA109" s="848"/>
      <c r="HFB109" s="848"/>
      <c r="HFC109" s="848"/>
      <c r="HFD109" s="848"/>
      <c r="HFE109" s="848"/>
      <c r="HFF109" s="848"/>
      <c r="HFG109" s="848"/>
      <c r="HFH109" s="848"/>
      <c r="HFI109" s="848"/>
      <c r="HFJ109" s="848"/>
      <c r="HFK109" s="848"/>
      <c r="HFL109" s="848"/>
      <c r="HFM109" s="848"/>
      <c r="HFN109" s="848"/>
      <c r="HFO109" s="848"/>
      <c r="HFP109" s="848"/>
      <c r="HFQ109" s="848"/>
      <c r="HFR109" s="848"/>
      <c r="HFS109" s="848"/>
      <c r="HFT109" s="848"/>
      <c r="HFU109" s="848"/>
      <c r="HFV109" s="848"/>
      <c r="HFW109" s="848"/>
      <c r="HFX109" s="848"/>
      <c r="HFY109" s="848"/>
      <c r="HFZ109" s="848"/>
      <c r="HGA109" s="848"/>
      <c r="HGB109" s="848"/>
      <c r="HGC109" s="848"/>
      <c r="HGD109" s="848"/>
      <c r="HGE109" s="848"/>
      <c r="HGF109" s="848"/>
      <c r="HGG109" s="848"/>
      <c r="HGH109" s="848"/>
      <c r="HGI109" s="848"/>
      <c r="HGJ109" s="848"/>
      <c r="HGK109" s="848"/>
      <c r="HGL109" s="848"/>
      <c r="HGM109" s="848"/>
      <c r="HGN109" s="848"/>
      <c r="HGO109" s="848"/>
      <c r="HGP109" s="848"/>
      <c r="HGQ109" s="848"/>
      <c r="HGR109" s="848"/>
      <c r="HGS109" s="848"/>
      <c r="HGT109" s="848"/>
      <c r="HGU109" s="848"/>
      <c r="HGV109" s="848"/>
      <c r="HGW109" s="848"/>
      <c r="HGX109" s="848"/>
      <c r="HGY109" s="848"/>
      <c r="HGZ109" s="848"/>
      <c r="HHA109" s="848"/>
      <c r="HHB109" s="848"/>
      <c r="HHC109" s="848"/>
      <c r="HHD109" s="848"/>
      <c r="HHE109" s="848"/>
      <c r="HHF109" s="848"/>
      <c r="HHG109" s="848"/>
      <c r="HHH109" s="848"/>
      <c r="HHI109" s="848"/>
      <c r="HHJ109" s="848"/>
      <c r="HHK109" s="848"/>
      <c r="HHL109" s="848"/>
      <c r="HHM109" s="848"/>
      <c r="HHN109" s="848"/>
      <c r="HHO109" s="848"/>
      <c r="HHP109" s="848"/>
      <c r="HHQ109" s="848"/>
      <c r="HHR109" s="848"/>
      <c r="HHS109" s="848"/>
      <c r="HHT109" s="848"/>
      <c r="HHU109" s="848"/>
      <c r="HHV109" s="848"/>
      <c r="HHW109" s="848"/>
      <c r="HHX109" s="848"/>
      <c r="HHY109" s="848"/>
      <c r="HHZ109" s="848"/>
      <c r="HIA109" s="848"/>
      <c r="HIB109" s="848"/>
      <c r="HIC109" s="848"/>
      <c r="HID109" s="848"/>
      <c r="HIE109" s="848"/>
      <c r="HIF109" s="848"/>
      <c r="HIG109" s="848"/>
      <c r="HIH109" s="848"/>
      <c r="HII109" s="848"/>
      <c r="HIJ109" s="848"/>
      <c r="HIK109" s="848"/>
      <c r="HIL109" s="848"/>
      <c r="HIM109" s="848"/>
      <c r="HIN109" s="848"/>
      <c r="HIO109" s="848"/>
      <c r="HIP109" s="848"/>
      <c r="HIQ109" s="848"/>
      <c r="HIR109" s="848"/>
      <c r="HIS109" s="848"/>
      <c r="HIT109" s="848"/>
      <c r="HIU109" s="848"/>
      <c r="HIV109" s="848"/>
      <c r="HIW109" s="848"/>
      <c r="HIX109" s="848"/>
      <c r="HIY109" s="848"/>
      <c r="HIZ109" s="848"/>
      <c r="HJA109" s="848"/>
      <c r="HJB109" s="848"/>
      <c r="HJC109" s="848"/>
      <c r="HJD109" s="848"/>
      <c r="HJE109" s="848"/>
      <c r="HJF109" s="848"/>
      <c r="HJG109" s="848"/>
      <c r="HJH109" s="848"/>
      <c r="HJI109" s="848"/>
      <c r="HJJ109" s="848"/>
      <c r="HJK109" s="848"/>
      <c r="HJL109" s="848"/>
      <c r="HJM109" s="848"/>
      <c r="HJN109" s="848"/>
      <c r="HJO109" s="848"/>
      <c r="HJP109" s="848"/>
      <c r="HJQ109" s="848"/>
      <c r="HJR109" s="848"/>
      <c r="HJS109" s="848"/>
      <c r="HJT109" s="848"/>
      <c r="HJU109" s="848"/>
      <c r="HJV109" s="848"/>
      <c r="HJW109" s="848"/>
      <c r="HJX109" s="848"/>
      <c r="HJY109" s="848"/>
      <c r="HJZ109" s="848"/>
      <c r="HKA109" s="848"/>
      <c r="HKB109" s="848"/>
      <c r="HKC109" s="848"/>
      <c r="HKD109" s="848"/>
      <c r="HKE109" s="848"/>
      <c r="HKF109" s="848"/>
      <c r="HKG109" s="848"/>
      <c r="HKH109" s="848"/>
      <c r="HKI109" s="848"/>
      <c r="HKJ109" s="848"/>
      <c r="HKK109" s="848"/>
      <c r="HKL109" s="848"/>
      <c r="HKM109" s="848"/>
      <c r="HKN109" s="848"/>
      <c r="HKO109" s="848"/>
      <c r="HKP109" s="848"/>
      <c r="HKQ109" s="848"/>
      <c r="HKR109" s="848"/>
      <c r="HKS109" s="848"/>
      <c r="HKT109" s="848"/>
      <c r="HKU109" s="848"/>
      <c r="HKV109" s="848"/>
      <c r="HKW109" s="848"/>
      <c r="HKX109" s="848"/>
      <c r="HKY109" s="848"/>
      <c r="HKZ109" s="848"/>
      <c r="HLA109" s="848"/>
      <c r="HLB109" s="848"/>
      <c r="HLC109" s="848"/>
      <c r="HLD109" s="848"/>
      <c r="HLE109" s="848"/>
      <c r="HLF109" s="848"/>
      <c r="HLG109" s="848"/>
      <c r="HLH109" s="848"/>
      <c r="HLI109" s="848"/>
      <c r="HLJ109" s="848"/>
      <c r="HLK109" s="848"/>
      <c r="HLL109" s="848"/>
      <c r="HLM109" s="848"/>
      <c r="HLN109" s="848"/>
      <c r="HLO109" s="848"/>
      <c r="HLP109" s="848"/>
      <c r="HLQ109" s="848"/>
      <c r="HLR109" s="848"/>
      <c r="HLS109" s="848"/>
      <c r="HLT109" s="848"/>
      <c r="HLU109" s="848"/>
      <c r="HLV109" s="848"/>
      <c r="HLW109" s="848"/>
      <c r="HLX109" s="848"/>
      <c r="HLY109" s="848"/>
      <c r="HLZ109" s="848"/>
      <c r="HMA109" s="848"/>
      <c r="HMB109" s="848"/>
      <c r="HMC109" s="848"/>
      <c r="HMD109" s="848"/>
      <c r="HME109" s="848"/>
      <c r="HMF109" s="848"/>
      <c r="HMG109" s="848"/>
      <c r="HMH109" s="848"/>
      <c r="HMI109" s="848"/>
      <c r="HMJ109" s="848"/>
      <c r="HMK109" s="848"/>
      <c r="HML109" s="848"/>
      <c r="HMM109" s="848"/>
      <c r="HMN109" s="848"/>
      <c r="HMO109" s="848"/>
      <c r="HMP109" s="848"/>
      <c r="HMQ109" s="848"/>
      <c r="HMR109" s="848"/>
      <c r="HMS109" s="848"/>
      <c r="HMT109" s="848"/>
      <c r="HMU109" s="848"/>
      <c r="HMV109" s="848"/>
      <c r="HMW109" s="848"/>
      <c r="HMX109" s="848"/>
      <c r="HMY109" s="848"/>
      <c r="HMZ109" s="848"/>
      <c r="HNA109" s="848"/>
      <c r="HNB109" s="848"/>
      <c r="HNC109" s="848"/>
      <c r="HND109" s="848"/>
      <c r="HNE109" s="848"/>
      <c r="HNF109" s="848"/>
      <c r="HNG109" s="848"/>
      <c r="HNH109" s="848"/>
      <c r="HNI109" s="848"/>
      <c r="HNJ109" s="848"/>
      <c r="HNK109" s="848"/>
      <c r="HNL109" s="848"/>
      <c r="HNM109" s="848"/>
      <c r="HNN109" s="848"/>
      <c r="HNO109" s="848"/>
      <c r="HNP109" s="848"/>
      <c r="HNQ109" s="848"/>
      <c r="HNR109" s="848"/>
      <c r="HNS109" s="848"/>
      <c r="HNT109" s="848"/>
      <c r="HNU109" s="848"/>
      <c r="HNV109" s="848"/>
      <c r="HNW109" s="848"/>
      <c r="HNX109" s="848"/>
      <c r="HNY109" s="848"/>
      <c r="HNZ109" s="848"/>
      <c r="HOA109" s="848"/>
      <c r="HOB109" s="848"/>
      <c r="HOC109" s="848"/>
      <c r="HOD109" s="848"/>
      <c r="HOE109" s="848"/>
      <c r="HOF109" s="848"/>
      <c r="HOG109" s="848"/>
      <c r="HOH109" s="848"/>
      <c r="HOI109" s="848"/>
      <c r="HOJ109" s="848"/>
      <c r="HOK109" s="848"/>
      <c r="HOL109" s="848"/>
      <c r="HOM109" s="848"/>
      <c r="HON109" s="848"/>
      <c r="HOO109" s="848"/>
      <c r="HOP109" s="848"/>
      <c r="HOQ109" s="848"/>
      <c r="HOR109" s="848"/>
      <c r="HOS109" s="848"/>
      <c r="HOT109" s="848"/>
      <c r="HOU109" s="848"/>
      <c r="HOV109" s="848"/>
      <c r="HOW109" s="848"/>
      <c r="HOX109" s="848"/>
      <c r="HOY109" s="848"/>
      <c r="HOZ109" s="848"/>
      <c r="HPA109" s="848"/>
      <c r="HPB109" s="848"/>
      <c r="HPC109" s="848"/>
      <c r="HPD109" s="848"/>
      <c r="HPE109" s="848"/>
      <c r="HPF109" s="848"/>
      <c r="HPG109" s="848"/>
      <c r="HPH109" s="848"/>
      <c r="HPI109" s="848"/>
      <c r="HPJ109" s="848"/>
      <c r="HPK109" s="848"/>
      <c r="HPL109" s="848"/>
      <c r="HPM109" s="848"/>
      <c r="HPN109" s="848"/>
      <c r="HPO109" s="848"/>
      <c r="HPP109" s="848"/>
      <c r="HPQ109" s="848"/>
      <c r="HPR109" s="848"/>
      <c r="HPS109" s="848"/>
      <c r="HPT109" s="848"/>
      <c r="HPU109" s="848"/>
      <c r="HPV109" s="848"/>
      <c r="HPW109" s="848"/>
      <c r="HPX109" s="848"/>
      <c r="HPY109" s="848"/>
      <c r="HPZ109" s="848"/>
      <c r="HQA109" s="848"/>
      <c r="HQB109" s="848"/>
      <c r="HQC109" s="848"/>
      <c r="HQD109" s="848"/>
      <c r="HQE109" s="848"/>
      <c r="HQF109" s="848"/>
      <c r="HQG109" s="848"/>
      <c r="HQH109" s="848"/>
      <c r="HQI109" s="848"/>
      <c r="HQJ109" s="848"/>
      <c r="HQK109" s="848"/>
      <c r="HQL109" s="848"/>
      <c r="HQM109" s="848"/>
      <c r="HQN109" s="848"/>
      <c r="HQO109" s="848"/>
      <c r="HQP109" s="848"/>
      <c r="HQQ109" s="848"/>
      <c r="HQR109" s="848"/>
      <c r="HQS109" s="848"/>
      <c r="HQT109" s="848"/>
      <c r="HQU109" s="848"/>
      <c r="HQV109" s="848"/>
      <c r="HQW109" s="848"/>
      <c r="HQX109" s="848"/>
      <c r="HQY109" s="848"/>
      <c r="HQZ109" s="848"/>
      <c r="HRA109" s="848"/>
      <c r="HRB109" s="848"/>
      <c r="HRC109" s="848"/>
      <c r="HRD109" s="848"/>
      <c r="HRE109" s="848"/>
      <c r="HRF109" s="848"/>
      <c r="HRG109" s="848"/>
      <c r="HRH109" s="848"/>
      <c r="HRI109" s="848"/>
      <c r="HRJ109" s="848"/>
      <c r="HRK109" s="848"/>
      <c r="HRL109" s="848"/>
      <c r="HRM109" s="848"/>
      <c r="HRN109" s="848"/>
      <c r="HRO109" s="848"/>
      <c r="HRP109" s="848"/>
      <c r="HRQ109" s="848"/>
      <c r="HRR109" s="848"/>
      <c r="HRS109" s="848"/>
      <c r="HRT109" s="848"/>
      <c r="HRU109" s="848"/>
      <c r="HRV109" s="848"/>
      <c r="HRW109" s="848"/>
      <c r="HRX109" s="848"/>
      <c r="HRY109" s="848"/>
      <c r="HRZ109" s="848"/>
      <c r="HSA109" s="848"/>
      <c r="HSB109" s="848"/>
      <c r="HSC109" s="848"/>
      <c r="HSD109" s="848"/>
      <c r="HSE109" s="848"/>
      <c r="HSF109" s="848"/>
      <c r="HSG109" s="848"/>
      <c r="HSH109" s="848"/>
      <c r="HSI109" s="848"/>
      <c r="HSJ109" s="848"/>
      <c r="HSK109" s="848"/>
      <c r="HSL109" s="848"/>
      <c r="HSM109" s="848"/>
      <c r="HSN109" s="848"/>
      <c r="HSO109" s="848"/>
      <c r="HSP109" s="848"/>
      <c r="HSQ109" s="848"/>
      <c r="HSR109" s="848"/>
      <c r="HSS109" s="848"/>
      <c r="HST109" s="848"/>
      <c r="HSU109" s="848"/>
      <c r="HSV109" s="848"/>
      <c r="HSW109" s="848"/>
      <c r="HSX109" s="848"/>
      <c r="HSY109" s="848"/>
      <c r="HSZ109" s="848"/>
      <c r="HTA109" s="848"/>
      <c r="HTB109" s="848"/>
      <c r="HTC109" s="848"/>
      <c r="HTD109" s="848"/>
      <c r="HTE109" s="848"/>
      <c r="HTF109" s="848"/>
      <c r="HTG109" s="848"/>
      <c r="HTH109" s="848"/>
      <c r="HTI109" s="848"/>
      <c r="HTJ109" s="848"/>
      <c r="HTK109" s="848"/>
      <c r="HTL109" s="848"/>
      <c r="HTM109" s="848"/>
      <c r="HTN109" s="848"/>
      <c r="HTO109" s="848"/>
      <c r="HTP109" s="848"/>
      <c r="HTQ109" s="848"/>
      <c r="HTR109" s="848"/>
      <c r="HTS109" s="848"/>
      <c r="HTT109" s="848"/>
      <c r="HTU109" s="848"/>
      <c r="HTV109" s="848"/>
      <c r="HTW109" s="848"/>
      <c r="HTX109" s="848"/>
      <c r="HTY109" s="848"/>
      <c r="HTZ109" s="848"/>
      <c r="HUA109" s="848"/>
      <c r="HUB109" s="848"/>
      <c r="HUC109" s="848"/>
      <c r="HUD109" s="848"/>
      <c r="HUE109" s="848"/>
      <c r="HUF109" s="848"/>
      <c r="HUG109" s="848"/>
      <c r="HUH109" s="848"/>
      <c r="HUI109" s="848"/>
      <c r="HUJ109" s="848"/>
      <c r="HUK109" s="848"/>
      <c r="HUL109" s="848"/>
      <c r="HUM109" s="848"/>
      <c r="HUN109" s="848"/>
      <c r="HUO109" s="848"/>
      <c r="HUP109" s="848"/>
      <c r="HUQ109" s="848"/>
      <c r="HUR109" s="848"/>
      <c r="HUS109" s="848"/>
      <c r="HUT109" s="848"/>
      <c r="HUU109" s="848"/>
      <c r="HUV109" s="848"/>
      <c r="HUW109" s="848"/>
      <c r="HUX109" s="848"/>
      <c r="HUY109" s="848"/>
      <c r="HUZ109" s="848"/>
      <c r="HVA109" s="848"/>
      <c r="HVB109" s="848"/>
      <c r="HVC109" s="848"/>
      <c r="HVD109" s="848"/>
      <c r="HVE109" s="848"/>
      <c r="HVF109" s="848"/>
      <c r="HVG109" s="848"/>
      <c r="HVH109" s="848"/>
      <c r="HVI109" s="848"/>
      <c r="HVJ109" s="848"/>
      <c r="HVK109" s="848"/>
      <c r="HVL109" s="848"/>
      <c r="HVM109" s="848"/>
      <c r="HVN109" s="848"/>
      <c r="HVO109" s="848"/>
      <c r="HVP109" s="848"/>
      <c r="HVQ109" s="848"/>
      <c r="HVR109" s="848"/>
      <c r="HVS109" s="848"/>
      <c r="HVT109" s="848"/>
      <c r="HVU109" s="848"/>
      <c r="HVV109" s="848"/>
      <c r="HVW109" s="848"/>
      <c r="HVX109" s="848"/>
      <c r="HVY109" s="848"/>
      <c r="HVZ109" s="848"/>
      <c r="HWA109" s="848"/>
      <c r="HWB109" s="848"/>
      <c r="HWC109" s="848"/>
      <c r="HWD109" s="848"/>
      <c r="HWE109" s="848"/>
      <c r="HWF109" s="848"/>
      <c r="HWG109" s="848"/>
      <c r="HWH109" s="848"/>
      <c r="HWI109" s="848"/>
      <c r="HWJ109" s="848"/>
      <c r="HWK109" s="848"/>
      <c r="HWL109" s="848"/>
      <c r="HWM109" s="848"/>
      <c r="HWN109" s="848"/>
      <c r="HWO109" s="848"/>
      <c r="HWP109" s="848"/>
      <c r="HWQ109" s="848"/>
      <c r="HWR109" s="848"/>
      <c r="HWS109" s="848"/>
      <c r="HWT109" s="848"/>
      <c r="HWU109" s="848"/>
      <c r="HWV109" s="848"/>
      <c r="HWW109" s="848"/>
      <c r="HWX109" s="848"/>
      <c r="HWY109" s="848"/>
      <c r="HWZ109" s="848"/>
      <c r="HXA109" s="848"/>
      <c r="HXB109" s="848"/>
      <c r="HXC109" s="848"/>
      <c r="HXD109" s="848"/>
      <c r="HXE109" s="848"/>
      <c r="HXF109" s="848"/>
      <c r="HXG109" s="848"/>
      <c r="HXH109" s="848"/>
      <c r="HXI109" s="848"/>
      <c r="HXJ109" s="848"/>
      <c r="HXK109" s="848"/>
      <c r="HXL109" s="848"/>
      <c r="HXM109" s="848"/>
      <c r="HXN109" s="848"/>
      <c r="HXO109" s="848"/>
      <c r="HXP109" s="848"/>
      <c r="HXQ109" s="848"/>
      <c r="HXR109" s="848"/>
      <c r="HXS109" s="848"/>
      <c r="HXT109" s="848"/>
      <c r="HXU109" s="848"/>
      <c r="HXV109" s="848"/>
      <c r="HXW109" s="848"/>
      <c r="HXX109" s="848"/>
      <c r="HXY109" s="848"/>
      <c r="HXZ109" s="848"/>
      <c r="HYA109" s="848"/>
      <c r="HYB109" s="848"/>
      <c r="HYC109" s="848"/>
      <c r="HYD109" s="848"/>
      <c r="HYE109" s="848"/>
      <c r="HYF109" s="848"/>
      <c r="HYG109" s="848"/>
      <c r="HYH109" s="848"/>
      <c r="HYI109" s="848"/>
      <c r="HYJ109" s="848"/>
      <c r="HYK109" s="848"/>
      <c r="HYL109" s="848"/>
      <c r="HYM109" s="848"/>
      <c r="HYN109" s="848"/>
      <c r="HYO109" s="848"/>
      <c r="HYP109" s="848"/>
      <c r="HYQ109" s="848"/>
      <c r="HYR109" s="848"/>
      <c r="HYS109" s="848"/>
      <c r="HYT109" s="848"/>
      <c r="HYU109" s="848"/>
      <c r="HYV109" s="848"/>
      <c r="HYW109" s="848"/>
      <c r="HYX109" s="848"/>
      <c r="HYY109" s="848"/>
      <c r="HYZ109" s="848"/>
      <c r="HZA109" s="848"/>
      <c r="HZB109" s="848"/>
      <c r="HZC109" s="848"/>
      <c r="HZD109" s="848"/>
      <c r="HZE109" s="848"/>
      <c r="HZF109" s="848"/>
      <c r="HZG109" s="848"/>
      <c r="HZH109" s="848"/>
      <c r="HZI109" s="848"/>
      <c r="HZJ109" s="848"/>
      <c r="HZK109" s="848"/>
      <c r="HZL109" s="848"/>
      <c r="HZM109" s="848"/>
      <c r="HZN109" s="848"/>
      <c r="HZO109" s="848"/>
      <c r="HZP109" s="848"/>
      <c r="HZQ109" s="848"/>
      <c r="HZR109" s="848"/>
      <c r="HZS109" s="848"/>
      <c r="HZT109" s="848"/>
      <c r="HZU109" s="848"/>
      <c r="HZV109" s="848"/>
      <c r="HZW109" s="848"/>
      <c r="HZX109" s="848"/>
      <c r="HZY109" s="848"/>
      <c r="HZZ109" s="848"/>
      <c r="IAA109" s="848"/>
      <c r="IAB109" s="848"/>
      <c r="IAC109" s="848"/>
      <c r="IAD109" s="848"/>
      <c r="IAE109" s="848"/>
      <c r="IAF109" s="848"/>
      <c r="IAG109" s="848"/>
      <c r="IAH109" s="848"/>
      <c r="IAI109" s="848"/>
      <c r="IAJ109" s="848"/>
      <c r="IAK109" s="848"/>
      <c r="IAL109" s="848"/>
      <c r="IAM109" s="848"/>
      <c r="IAN109" s="848"/>
      <c r="IAO109" s="848"/>
      <c r="IAP109" s="848"/>
      <c r="IAQ109" s="848"/>
      <c r="IAR109" s="848"/>
      <c r="IAS109" s="848"/>
      <c r="IAT109" s="848"/>
      <c r="IAU109" s="848"/>
      <c r="IAV109" s="848"/>
      <c r="IAW109" s="848"/>
      <c r="IAX109" s="848"/>
      <c r="IAY109" s="848"/>
      <c r="IAZ109" s="848"/>
      <c r="IBA109" s="848"/>
      <c r="IBB109" s="848"/>
      <c r="IBC109" s="848"/>
      <c r="IBD109" s="848"/>
      <c r="IBE109" s="848"/>
      <c r="IBF109" s="848"/>
      <c r="IBG109" s="848"/>
      <c r="IBH109" s="848"/>
      <c r="IBI109" s="848"/>
      <c r="IBJ109" s="848"/>
      <c r="IBK109" s="848"/>
      <c r="IBL109" s="848"/>
      <c r="IBM109" s="848"/>
      <c r="IBN109" s="848"/>
      <c r="IBO109" s="848"/>
      <c r="IBP109" s="848"/>
      <c r="IBQ109" s="848"/>
      <c r="IBR109" s="848"/>
      <c r="IBS109" s="848"/>
      <c r="IBT109" s="848"/>
      <c r="IBU109" s="848"/>
      <c r="IBV109" s="848"/>
      <c r="IBW109" s="848"/>
      <c r="IBX109" s="848"/>
      <c r="IBY109" s="848"/>
      <c r="IBZ109" s="848"/>
      <c r="ICA109" s="848"/>
      <c r="ICB109" s="848"/>
      <c r="ICC109" s="848"/>
      <c r="ICD109" s="848"/>
      <c r="ICE109" s="848"/>
      <c r="ICF109" s="848"/>
      <c r="ICG109" s="848"/>
      <c r="ICH109" s="848"/>
      <c r="ICI109" s="848"/>
      <c r="ICJ109" s="848"/>
      <c r="ICK109" s="848"/>
      <c r="ICL109" s="848"/>
      <c r="ICM109" s="848"/>
      <c r="ICN109" s="848"/>
      <c r="ICO109" s="848"/>
      <c r="ICP109" s="848"/>
      <c r="ICQ109" s="848"/>
      <c r="ICR109" s="848"/>
      <c r="ICS109" s="848"/>
      <c r="ICT109" s="848"/>
      <c r="ICU109" s="848"/>
      <c r="ICV109" s="848"/>
      <c r="ICW109" s="848"/>
      <c r="ICX109" s="848"/>
      <c r="ICY109" s="848"/>
      <c r="ICZ109" s="848"/>
      <c r="IDA109" s="848"/>
      <c r="IDB109" s="848"/>
      <c r="IDC109" s="848"/>
      <c r="IDD109" s="848"/>
      <c r="IDE109" s="848"/>
      <c r="IDF109" s="848"/>
      <c r="IDG109" s="848"/>
      <c r="IDH109" s="848"/>
      <c r="IDI109" s="848"/>
      <c r="IDJ109" s="848"/>
      <c r="IDK109" s="848"/>
      <c r="IDL109" s="848"/>
      <c r="IDM109" s="848"/>
      <c r="IDN109" s="848"/>
      <c r="IDO109" s="848"/>
      <c r="IDP109" s="848"/>
      <c r="IDQ109" s="848"/>
      <c r="IDR109" s="848"/>
      <c r="IDS109" s="848"/>
      <c r="IDT109" s="848"/>
      <c r="IDU109" s="848"/>
      <c r="IDV109" s="848"/>
      <c r="IDW109" s="848"/>
      <c r="IDX109" s="848"/>
      <c r="IDY109" s="848"/>
      <c r="IDZ109" s="848"/>
      <c r="IEA109" s="848"/>
      <c r="IEB109" s="848"/>
      <c r="IEC109" s="848"/>
      <c r="IED109" s="848"/>
      <c r="IEE109" s="848"/>
      <c r="IEF109" s="848"/>
      <c r="IEG109" s="848"/>
      <c r="IEH109" s="848"/>
      <c r="IEI109" s="848"/>
      <c r="IEJ109" s="848"/>
      <c r="IEK109" s="848"/>
      <c r="IEL109" s="848"/>
      <c r="IEM109" s="848"/>
      <c r="IEN109" s="848"/>
      <c r="IEO109" s="848"/>
      <c r="IEP109" s="848"/>
      <c r="IEQ109" s="848"/>
      <c r="IER109" s="848"/>
      <c r="IES109" s="848"/>
      <c r="IET109" s="848"/>
      <c r="IEU109" s="848"/>
      <c r="IEV109" s="848"/>
      <c r="IEW109" s="848"/>
      <c r="IEX109" s="848"/>
      <c r="IEY109" s="848"/>
      <c r="IEZ109" s="848"/>
      <c r="IFA109" s="848"/>
      <c r="IFB109" s="848"/>
      <c r="IFC109" s="848"/>
      <c r="IFD109" s="848"/>
      <c r="IFE109" s="848"/>
      <c r="IFF109" s="848"/>
      <c r="IFG109" s="848"/>
      <c r="IFH109" s="848"/>
      <c r="IFI109" s="848"/>
      <c r="IFJ109" s="848"/>
      <c r="IFK109" s="848"/>
      <c r="IFL109" s="848"/>
      <c r="IFM109" s="848"/>
      <c r="IFN109" s="848"/>
      <c r="IFO109" s="848"/>
      <c r="IFP109" s="848"/>
      <c r="IFQ109" s="848"/>
      <c r="IFR109" s="848"/>
      <c r="IFS109" s="848"/>
      <c r="IFT109" s="848"/>
      <c r="IFU109" s="848"/>
      <c r="IFV109" s="848"/>
      <c r="IFW109" s="848"/>
      <c r="IFX109" s="848"/>
      <c r="IFY109" s="848"/>
      <c r="IFZ109" s="848"/>
      <c r="IGA109" s="848"/>
      <c r="IGB109" s="848"/>
      <c r="IGC109" s="848"/>
      <c r="IGD109" s="848"/>
      <c r="IGE109" s="848"/>
      <c r="IGF109" s="848"/>
      <c r="IGG109" s="848"/>
      <c r="IGH109" s="848"/>
      <c r="IGI109" s="848"/>
      <c r="IGJ109" s="848"/>
      <c r="IGK109" s="848"/>
      <c r="IGL109" s="848"/>
      <c r="IGM109" s="848"/>
      <c r="IGN109" s="848"/>
      <c r="IGO109" s="848"/>
      <c r="IGP109" s="848"/>
      <c r="IGQ109" s="848"/>
      <c r="IGR109" s="848"/>
      <c r="IGS109" s="848"/>
      <c r="IGT109" s="848"/>
      <c r="IGU109" s="848"/>
      <c r="IGV109" s="848"/>
      <c r="IGW109" s="848"/>
      <c r="IGX109" s="848"/>
      <c r="IGY109" s="848"/>
      <c r="IGZ109" s="848"/>
      <c r="IHA109" s="848"/>
      <c r="IHB109" s="848"/>
      <c r="IHC109" s="848"/>
      <c r="IHD109" s="848"/>
      <c r="IHE109" s="848"/>
      <c r="IHF109" s="848"/>
      <c r="IHG109" s="848"/>
      <c r="IHH109" s="848"/>
      <c r="IHI109" s="848"/>
      <c r="IHJ109" s="848"/>
      <c r="IHK109" s="848"/>
      <c r="IHL109" s="848"/>
      <c r="IHM109" s="848"/>
      <c r="IHN109" s="848"/>
      <c r="IHO109" s="848"/>
      <c r="IHP109" s="848"/>
      <c r="IHQ109" s="848"/>
      <c r="IHR109" s="848"/>
      <c r="IHS109" s="848"/>
      <c r="IHT109" s="848"/>
      <c r="IHU109" s="848"/>
      <c r="IHV109" s="848"/>
      <c r="IHW109" s="848"/>
      <c r="IHX109" s="848"/>
      <c r="IHY109" s="848"/>
      <c r="IHZ109" s="848"/>
      <c r="IIA109" s="848"/>
      <c r="IIB109" s="848"/>
      <c r="IIC109" s="848"/>
      <c r="IID109" s="848"/>
      <c r="IIE109" s="848"/>
      <c r="IIF109" s="848"/>
      <c r="IIG109" s="848"/>
      <c r="IIH109" s="848"/>
      <c r="III109" s="848"/>
      <c r="IIJ109" s="848"/>
      <c r="IIK109" s="848"/>
      <c r="IIL109" s="848"/>
      <c r="IIM109" s="848"/>
      <c r="IIN109" s="848"/>
      <c r="IIO109" s="848"/>
      <c r="IIP109" s="848"/>
      <c r="IIQ109" s="848"/>
      <c r="IIR109" s="848"/>
      <c r="IIS109" s="848"/>
      <c r="IIT109" s="848"/>
      <c r="IIU109" s="848"/>
      <c r="IIV109" s="848"/>
      <c r="IIW109" s="848"/>
      <c r="IIX109" s="848"/>
      <c r="IIY109" s="848"/>
      <c r="IIZ109" s="848"/>
      <c r="IJA109" s="848"/>
      <c r="IJB109" s="848"/>
      <c r="IJC109" s="848"/>
      <c r="IJD109" s="848"/>
      <c r="IJE109" s="848"/>
      <c r="IJF109" s="848"/>
      <c r="IJG109" s="848"/>
      <c r="IJH109" s="848"/>
      <c r="IJI109" s="848"/>
      <c r="IJJ109" s="848"/>
      <c r="IJK109" s="848"/>
      <c r="IJL109" s="848"/>
      <c r="IJM109" s="848"/>
      <c r="IJN109" s="848"/>
      <c r="IJO109" s="848"/>
      <c r="IJP109" s="848"/>
      <c r="IJQ109" s="848"/>
      <c r="IJR109" s="848"/>
      <c r="IJS109" s="848"/>
      <c r="IJT109" s="848"/>
      <c r="IJU109" s="848"/>
      <c r="IJV109" s="848"/>
      <c r="IJW109" s="848"/>
      <c r="IJX109" s="848"/>
      <c r="IJY109" s="848"/>
      <c r="IJZ109" s="848"/>
      <c r="IKA109" s="848"/>
      <c r="IKB109" s="848"/>
      <c r="IKC109" s="848"/>
      <c r="IKD109" s="848"/>
      <c r="IKE109" s="848"/>
      <c r="IKF109" s="848"/>
      <c r="IKG109" s="848"/>
      <c r="IKH109" s="848"/>
      <c r="IKI109" s="848"/>
      <c r="IKJ109" s="848"/>
      <c r="IKK109" s="848"/>
      <c r="IKL109" s="848"/>
      <c r="IKM109" s="848"/>
      <c r="IKN109" s="848"/>
      <c r="IKO109" s="848"/>
      <c r="IKP109" s="848"/>
      <c r="IKQ109" s="848"/>
      <c r="IKR109" s="848"/>
      <c r="IKS109" s="848"/>
      <c r="IKT109" s="848"/>
      <c r="IKU109" s="848"/>
      <c r="IKV109" s="848"/>
      <c r="IKW109" s="848"/>
      <c r="IKX109" s="848"/>
      <c r="IKY109" s="848"/>
      <c r="IKZ109" s="848"/>
      <c r="ILA109" s="848"/>
      <c r="ILB109" s="848"/>
      <c r="ILC109" s="848"/>
      <c r="ILD109" s="848"/>
      <c r="ILE109" s="848"/>
      <c r="ILF109" s="848"/>
      <c r="ILG109" s="848"/>
      <c r="ILH109" s="848"/>
      <c r="ILI109" s="848"/>
      <c r="ILJ109" s="848"/>
      <c r="ILK109" s="848"/>
      <c r="ILL109" s="848"/>
      <c r="ILM109" s="848"/>
      <c r="ILN109" s="848"/>
      <c r="ILO109" s="848"/>
      <c r="ILP109" s="848"/>
      <c r="ILQ109" s="848"/>
      <c r="ILR109" s="848"/>
      <c r="ILS109" s="848"/>
      <c r="ILT109" s="848"/>
      <c r="ILU109" s="848"/>
      <c r="ILV109" s="848"/>
      <c r="ILW109" s="848"/>
      <c r="ILX109" s="848"/>
      <c r="ILY109" s="848"/>
      <c r="ILZ109" s="848"/>
      <c r="IMA109" s="848"/>
      <c r="IMB109" s="848"/>
      <c r="IMC109" s="848"/>
      <c r="IMD109" s="848"/>
      <c r="IME109" s="848"/>
      <c r="IMF109" s="848"/>
      <c r="IMG109" s="848"/>
      <c r="IMH109" s="848"/>
      <c r="IMI109" s="848"/>
      <c r="IMJ109" s="848"/>
      <c r="IMK109" s="848"/>
      <c r="IML109" s="848"/>
      <c r="IMM109" s="848"/>
      <c r="IMN109" s="848"/>
      <c r="IMO109" s="848"/>
      <c r="IMP109" s="848"/>
      <c r="IMQ109" s="848"/>
      <c r="IMR109" s="848"/>
      <c r="IMS109" s="848"/>
      <c r="IMT109" s="848"/>
      <c r="IMU109" s="848"/>
      <c r="IMV109" s="848"/>
      <c r="IMW109" s="848"/>
      <c r="IMX109" s="848"/>
      <c r="IMY109" s="848"/>
      <c r="IMZ109" s="848"/>
      <c r="INA109" s="848"/>
      <c r="INB109" s="848"/>
      <c r="INC109" s="848"/>
      <c r="IND109" s="848"/>
      <c r="INE109" s="848"/>
      <c r="INF109" s="848"/>
      <c r="ING109" s="848"/>
      <c r="INH109" s="848"/>
      <c r="INI109" s="848"/>
      <c r="INJ109" s="848"/>
      <c r="INK109" s="848"/>
      <c r="INL109" s="848"/>
      <c r="INM109" s="848"/>
      <c r="INN109" s="848"/>
      <c r="INO109" s="848"/>
      <c r="INP109" s="848"/>
      <c r="INQ109" s="848"/>
      <c r="INR109" s="848"/>
      <c r="INS109" s="848"/>
      <c r="INT109" s="848"/>
      <c r="INU109" s="848"/>
      <c r="INV109" s="848"/>
      <c r="INW109" s="848"/>
      <c r="INX109" s="848"/>
      <c r="INY109" s="848"/>
      <c r="INZ109" s="848"/>
      <c r="IOA109" s="848"/>
      <c r="IOB109" s="848"/>
      <c r="IOC109" s="848"/>
      <c r="IOD109" s="848"/>
      <c r="IOE109" s="848"/>
      <c r="IOF109" s="848"/>
      <c r="IOG109" s="848"/>
      <c r="IOH109" s="848"/>
      <c r="IOI109" s="848"/>
      <c r="IOJ109" s="848"/>
      <c r="IOK109" s="848"/>
      <c r="IOL109" s="848"/>
      <c r="IOM109" s="848"/>
      <c r="ION109" s="848"/>
      <c r="IOO109" s="848"/>
      <c r="IOP109" s="848"/>
      <c r="IOQ109" s="848"/>
      <c r="IOR109" s="848"/>
      <c r="IOS109" s="848"/>
      <c r="IOT109" s="848"/>
      <c r="IOU109" s="848"/>
      <c r="IOV109" s="848"/>
      <c r="IOW109" s="848"/>
      <c r="IOX109" s="848"/>
      <c r="IOY109" s="848"/>
      <c r="IOZ109" s="848"/>
      <c r="IPA109" s="848"/>
      <c r="IPB109" s="848"/>
      <c r="IPC109" s="848"/>
      <c r="IPD109" s="848"/>
      <c r="IPE109" s="848"/>
      <c r="IPF109" s="848"/>
      <c r="IPG109" s="848"/>
      <c r="IPH109" s="848"/>
      <c r="IPI109" s="848"/>
      <c r="IPJ109" s="848"/>
      <c r="IPK109" s="848"/>
      <c r="IPL109" s="848"/>
      <c r="IPM109" s="848"/>
      <c r="IPN109" s="848"/>
      <c r="IPO109" s="848"/>
      <c r="IPP109" s="848"/>
      <c r="IPQ109" s="848"/>
      <c r="IPR109" s="848"/>
      <c r="IPS109" s="848"/>
      <c r="IPT109" s="848"/>
      <c r="IPU109" s="848"/>
      <c r="IPV109" s="848"/>
      <c r="IPW109" s="848"/>
      <c r="IPX109" s="848"/>
      <c r="IPY109" s="848"/>
      <c r="IPZ109" s="848"/>
      <c r="IQA109" s="848"/>
      <c r="IQB109" s="848"/>
      <c r="IQC109" s="848"/>
      <c r="IQD109" s="848"/>
      <c r="IQE109" s="848"/>
      <c r="IQF109" s="848"/>
      <c r="IQG109" s="848"/>
      <c r="IQH109" s="848"/>
      <c r="IQI109" s="848"/>
      <c r="IQJ109" s="848"/>
      <c r="IQK109" s="848"/>
      <c r="IQL109" s="848"/>
      <c r="IQM109" s="848"/>
      <c r="IQN109" s="848"/>
      <c r="IQO109" s="848"/>
      <c r="IQP109" s="848"/>
      <c r="IQQ109" s="848"/>
      <c r="IQR109" s="848"/>
      <c r="IQS109" s="848"/>
      <c r="IQT109" s="848"/>
      <c r="IQU109" s="848"/>
      <c r="IQV109" s="848"/>
      <c r="IQW109" s="848"/>
      <c r="IQX109" s="848"/>
      <c r="IQY109" s="848"/>
      <c r="IQZ109" s="848"/>
      <c r="IRA109" s="848"/>
      <c r="IRB109" s="848"/>
      <c r="IRC109" s="848"/>
      <c r="IRD109" s="848"/>
      <c r="IRE109" s="848"/>
      <c r="IRF109" s="848"/>
      <c r="IRG109" s="848"/>
      <c r="IRH109" s="848"/>
      <c r="IRI109" s="848"/>
      <c r="IRJ109" s="848"/>
      <c r="IRK109" s="848"/>
      <c r="IRL109" s="848"/>
      <c r="IRM109" s="848"/>
      <c r="IRN109" s="848"/>
      <c r="IRO109" s="848"/>
      <c r="IRP109" s="848"/>
      <c r="IRQ109" s="848"/>
      <c r="IRR109" s="848"/>
      <c r="IRS109" s="848"/>
      <c r="IRT109" s="848"/>
      <c r="IRU109" s="848"/>
      <c r="IRV109" s="848"/>
      <c r="IRW109" s="848"/>
      <c r="IRX109" s="848"/>
      <c r="IRY109" s="848"/>
      <c r="IRZ109" s="848"/>
      <c r="ISA109" s="848"/>
      <c r="ISB109" s="848"/>
      <c r="ISC109" s="848"/>
      <c r="ISD109" s="848"/>
      <c r="ISE109" s="848"/>
      <c r="ISF109" s="848"/>
      <c r="ISG109" s="848"/>
      <c r="ISH109" s="848"/>
      <c r="ISI109" s="848"/>
      <c r="ISJ109" s="848"/>
      <c r="ISK109" s="848"/>
      <c r="ISL109" s="848"/>
      <c r="ISM109" s="848"/>
      <c r="ISN109" s="848"/>
      <c r="ISO109" s="848"/>
      <c r="ISP109" s="848"/>
      <c r="ISQ109" s="848"/>
      <c r="ISR109" s="848"/>
      <c r="ISS109" s="848"/>
      <c r="IST109" s="848"/>
      <c r="ISU109" s="848"/>
      <c r="ISV109" s="848"/>
      <c r="ISW109" s="848"/>
      <c r="ISX109" s="848"/>
      <c r="ISY109" s="848"/>
      <c r="ISZ109" s="848"/>
      <c r="ITA109" s="848"/>
      <c r="ITB109" s="848"/>
      <c r="ITC109" s="848"/>
      <c r="ITD109" s="848"/>
      <c r="ITE109" s="848"/>
      <c r="ITF109" s="848"/>
      <c r="ITG109" s="848"/>
      <c r="ITH109" s="848"/>
      <c r="ITI109" s="848"/>
      <c r="ITJ109" s="848"/>
      <c r="ITK109" s="848"/>
      <c r="ITL109" s="848"/>
      <c r="ITM109" s="848"/>
      <c r="ITN109" s="848"/>
      <c r="ITO109" s="848"/>
      <c r="ITP109" s="848"/>
      <c r="ITQ109" s="848"/>
      <c r="ITR109" s="848"/>
      <c r="ITS109" s="848"/>
      <c r="ITT109" s="848"/>
      <c r="ITU109" s="848"/>
      <c r="ITV109" s="848"/>
      <c r="ITW109" s="848"/>
      <c r="ITX109" s="848"/>
      <c r="ITY109" s="848"/>
      <c r="ITZ109" s="848"/>
      <c r="IUA109" s="848"/>
      <c r="IUB109" s="848"/>
      <c r="IUC109" s="848"/>
      <c r="IUD109" s="848"/>
      <c r="IUE109" s="848"/>
      <c r="IUF109" s="848"/>
      <c r="IUG109" s="848"/>
      <c r="IUH109" s="848"/>
      <c r="IUI109" s="848"/>
      <c r="IUJ109" s="848"/>
      <c r="IUK109" s="848"/>
      <c r="IUL109" s="848"/>
      <c r="IUM109" s="848"/>
      <c r="IUN109" s="848"/>
      <c r="IUO109" s="848"/>
      <c r="IUP109" s="848"/>
      <c r="IUQ109" s="848"/>
      <c r="IUR109" s="848"/>
      <c r="IUS109" s="848"/>
      <c r="IUT109" s="848"/>
      <c r="IUU109" s="848"/>
      <c r="IUV109" s="848"/>
      <c r="IUW109" s="848"/>
      <c r="IUX109" s="848"/>
      <c r="IUY109" s="848"/>
      <c r="IUZ109" s="848"/>
      <c r="IVA109" s="848"/>
      <c r="IVB109" s="848"/>
      <c r="IVC109" s="848"/>
      <c r="IVD109" s="848"/>
      <c r="IVE109" s="848"/>
      <c r="IVF109" s="848"/>
      <c r="IVG109" s="848"/>
      <c r="IVH109" s="848"/>
      <c r="IVI109" s="848"/>
      <c r="IVJ109" s="848"/>
      <c r="IVK109" s="848"/>
      <c r="IVL109" s="848"/>
      <c r="IVM109" s="848"/>
      <c r="IVN109" s="848"/>
      <c r="IVO109" s="848"/>
      <c r="IVP109" s="848"/>
      <c r="IVQ109" s="848"/>
      <c r="IVR109" s="848"/>
      <c r="IVS109" s="848"/>
      <c r="IVT109" s="848"/>
      <c r="IVU109" s="848"/>
      <c r="IVV109" s="848"/>
      <c r="IVW109" s="848"/>
      <c r="IVX109" s="848"/>
      <c r="IVY109" s="848"/>
      <c r="IVZ109" s="848"/>
      <c r="IWA109" s="848"/>
      <c r="IWB109" s="848"/>
      <c r="IWC109" s="848"/>
      <c r="IWD109" s="848"/>
      <c r="IWE109" s="848"/>
      <c r="IWF109" s="848"/>
      <c r="IWG109" s="848"/>
      <c r="IWH109" s="848"/>
      <c r="IWI109" s="848"/>
      <c r="IWJ109" s="848"/>
      <c r="IWK109" s="848"/>
      <c r="IWL109" s="848"/>
      <c r="IWM109" s="848"/>
      <c r="IWN109" s="848"/>
      <c r="IWO109" s="848"/>
      <c r="IWP109" s="848"/>
      <c r="IWQ109" s="848"/>
      <c r="IWR109" s="848"/>
      <c r="IWS109" s="848"/>
      <c r="IWT109" s="848"/>
      <c r="IWU109" s="848"/>
      <c r="IWV109" s="848"/>
      <c r="IWW109" s="848"/>
      <c r="IWX109" s="848"/>
      <c r="IWY109" s="848"/>
      <c r="IWZ109" s="848"/>
      <c r="IXA109" s="848"/>
      <c r="IXB109" s="848"/>
      <c r="IXC109" s="848"/>
      <c r="IXD109" s="848"/>
      <c r="IXE109" s="848"/>
      <c r="IXF109" s="848"/>
      <c r="IXG109" s="848"/>
      <c r="IXH109" s="848"/>
      <c r="IXI109" s="848"/>
      <c r="IXJ109" s="848"/>
      <c r="IXK109" s="848"/>
      <c r="IXL109" s="848"/>
      <c r="IXM109" s="848"/>
      <c r="IXN109" s="848"/>
      <c r="IXO109" s="848"/>
      <c r="IXP109" s="848"/>
      <c r="IXQ109" s="848"/>
      <c r="IXR109" s="848"/>
      <c r="IXS109" s="848"/>
      <c r="IXT109" s="848"/>
      <c r="IXU109" s="848"/>
      <c r="IXV109" s="848"/>
      <c r="IXW109" s="848"/>
      <c r="IXX109" s="848"/>
      <c r="IXY109" s="848"/>
      <c r="IXZ109" s="848"/>
      <c r="IYA109" s="848"/>
      <c r="IYB109" s="848"/>
      <c r="IYC109" s="848"/>
      <c r="IYD109" s="848"/>
      <c r="IYE109" s="848"/>
      <c r="IYF109" s="848"/>
      <c r="IYG109" s="848"/>
      <c r="IYH109" s="848"/>
      <c r="IYI109" s="848"/>
      <c r="IYJ109" s="848"/>
      <c r="IYK109" s="848"/>
      <c r="IYL109" s="848"/>
      <c r="IYM109" s="848"/>
      <c r="IYN109" s="848"/>
      <c r="IYO109" s="848"/>
      <c r="IYP109" s="848"/>
      <c r="IYQ109" s="848"/>
      <c r="IYR109" s="848"/>
      <c r="IYS109" s="848"/>
      <c r="IYT109" s="848"/>
      <c r="IYU109" s="848"/>
      <c r="IYV109" s="848"/>
      <c r="IYW109" s="848"/>
      <c r="IYX109" s="848"/>
      <c r="IYY109" s="848"/>
      <c r="IYZ109" s="848"/>
      <c r="IZA109" s="848"/>
      <c r="IZB109" s="848"/>
      <c r="IZC109" s="848"/>
      <c r="IZD109" s="848"/>
      <c r="IZE109" s="848"/>
      <c r="IZF109" s="848"/>
      <c r="IZG109" s="848"/>
      <c r="IZH109" s="848"/>
      <c r="IZI109" s="848"/>
      <c r="IZJ109" s="848"/>
      <c r="IZK109" s="848"/>
      <c r="IZL109" s="848"/>
      <c r="IZM109" s="848"/>
      <c r="IZN109" s="848"/>
      <c r="IZO109" s="848"/>
      <c r="IZP109" s="848"/>
      <c r="IZQ109" s="848"/>
      <c r="IZR109" s="848"/>
      <c r="IZS109" s="848"/>
      <c r="IZT109" s="848"/>
      <c r="IZU109" s="848"/>
      <c r="IZV109" s="848"/>
      <c r="IZW109" s="848"/>
      <c r="IZX109" s="848"/>
      <c r="IZY109" s="848"/>
      <c r="IZZ109" s="848"/>
      <c r="JAA109" s="848"/>
      <c r="JAB109" s="848"/>
      <c r="JAC109" s="848"/>
      <c r="JAD109" s="848"/>
      <c r="JAE109" s="848"/>
      <c r="JAF109" s="848"/>
      <c r="JAG109" s="848"/>
      <c r="JAH109" s="848"/>
      <c r="JAI109" s="848"/>
      <c r="JAJ109" s="848"/>
      <c r="JAK109" s="848"/>
      <c r="JAL109" s="848"/>
      <c r="JAM109" s="848"/>
      <c r="JAN109" s="848"/>
      <c r="JAO109" s="848"/>
      <c r="JAP109" s="848"/>
      <c r="JAQ109" s="848"/>
      <c r="JAR109" s="848"/>
      <c r="JAS109" s="848"/>
      <c r="JAT109" s="848"/>
      <c r="JAU109" s="848"/>
      <c r="JAV109" s="848"/>
      <c r="JAW109" s="848"/>
      <c r="JAX109" s="848"/>
      <c r="JAY109" s="848"/>
      <c r="JAZ109" s="848"/>
      <c r="JBA109" s="848"/>
      <c r="JBB109" s="848"/>
      <c r="JBC109" s="848"/>
      <c r="JBD109" s="848"/>
      <c r="JBE109" s="848"/>
      <c r="JBF109" s="848"/>
      <c r="JBG109" s="848"/>
      <c r="JBH109" s="848"/>
      <c r="JBI109" s="848"/>
      <c r="JBJ109" s="848"/>
      <c r="JBK109" s="848"/>
      <c r="JBL109" s="848"/>
      <c r="JBM109" s="848"/>
      <c r="JBN109" s="848"/>
      <c r="JBO109" s="848"/>
      <c r="JBP109" s="848"/>
      <c r="JBQ109" s="848"/>
      <c r="JBR109" s="848"/>
      <c r="JBS109" s="848"/>
      <c r="JBT109" s="848"/>
      <c r="JBU109" s="848"/>
      <c r="JBV109" s="848"/>
      <c r="JBW109" s="848"/>
      <c r="JBX109" s="848"/>
      <c r="JBY109" s="848"/>
      <c r="JBZ109" s="848"/>
      <c r="JCA109" s="848"/>
      <c r="JCB109" s="848"/>
      <c r="JCC109" s="848"/>
      <c r="JCD109" s="848"/>
      <c r="JCE109" s="848"/>
      <c r="JCF109" s="848"/>
      <c r="JCG109" s="848"/>
      <c r="JCH109" s="848"/>
      <c r="JCI109" s="848"/>
      <c r="JCJ109" s="848"/>
      <c r="JCK109" s="848"/>
      <c r="JCL109" s="848"/>
      <c r="JCM109" s="848"/>
      <c r="JCN109" s="848"/>
      <c r="JCO109" s="848"/>
      <c r="JCP109" s="848"/>
      <c r="JCQ109" s="848"/>
      <c r="JCR109" s="848"/>
      <c r="JCS109" s="848"/>
      <c r="JCT109" s="848"/>
      <c r="JCU109" s="848"/>
      <c r="JCV109" s="848"/>
      <c r="JCW109" s="848"/>
      <c r="JCX109" s="848"/>
      <c r="JCY109" s="848"/>
      <c r="JCZ109" s="848"/>
      <c r="JDA109" s="848"/>
      <c r="JDB109" s="848"/>
      <c r="JDC109" s="848"/>
      <c r="JDD109" s="848"/>
      <c r="JDE109" s="848"/>
      <c r="JDF109" s="848"/>
      <c r="JDG109" s="848"/>
      <c r="JDH109" s="848"/>
      <c r="JDI109" s="848"/>
      <c r="JDJ109" s="848"/>
      <c r="JDK109" s="848"/>
      <c r="JDL109" s="848"/>
      <c r="JDM109" s="848"/>
      <c r="JDN109" s="848"/>
      <c r="JDO109" s="848"/>
      <c r="JDP109" s="848"/>
      <c r="JDQ109" s="848"/>
      <c r="JDR109" s="848"/>
      <c r="JDS109" s="848"/>
      <c r="JDT109" s="848"/>
      <c r="JDU109" s="848"/>
      <c r="JDV109" s="848"/>
      <c r="JDW109" s="848"/>
      <c r="JDX109" s="848"/>
      <c r="JDY109" s="848"/>
      <c r="JDZ109" s="848"/>
      <c r="JEA109" s="848"/>
      <c r="JEB109" s="848"/>
      <c r="JEC109" s="848"/>
      <c r="JED109" s="848"/>
      <c r="JEE109" s="848"/>
      <c r="JEF109" s="848"/>
      <c r="JEG109" s="848"/>
      <c r="JEH109" s="848"/>
      <c r="JEI109" s="848"/>
      <c r="JEJ109" s="848"/>
      <c r="JEK109" s="848"/>
      <c r="JEL109" s="848"/>
      <c r="JEM109" s="848"/>
      <c r="JEN109" s="848"/>
      <c r="JEO109" s="848"/>
      <c r="JEP109" s="848"/>
      <c r="JEQ109" s="848"/>
      <c r="JER109" s="848"/>
      <c r="JES109" s="848"/>
      <c r="JET109" s="848"/>
      <c r="JEU109" s="848"/>
      <c r="JEV109" s="848"/>
      <c r="JEW109" s="848"/>
      <c r="JEX109" s="848"/>
      <c r="JEY109" s="848"/>
      <c r="JEZ109" s="848"/>
      <c r="JFA109" s="848"/>
      <c r="JFB109" s="848"/>
      <c r="JFC109" s="848"/>
      <c r="JFD109" s="848"/>
      <c r="JFE109" s="848"/>
      <c r="JFF109" s="848"/>
      <c r="JFG109" s="848"/>
      <c r="JFH109" s="848"/>
      <c r="JFI109" s="848"/>
      <c r="JFJ109" s="848"/>
      <c r="JFK109" s="848"/>
      <c r="JFL109" s="848"/>
      <c r="JFM109" s="848"/>
      <c r="JFN109" s="848"/>
      <c r="JFO109" s="848"/>
      <c r="JFP109" s="848"/>
      <c r="JFQ109" s="848"/>
      <c r="JFR109" s="848"/>
      <c r="JFS109" s="848"/>
      <c r="JFT109" s="848"/>
      <c r="JFU109" s="848"/>
      <c r="JFV109" s="848"/>
      <c r="JFW109" s="848"/>
      <c r="JFX109" s="848"/>
      <c r="JFY109" s="848"/>
      <c r="JFZ109" s="848"/>
      <c r="JGA109" s="848"/>
      <c r="JGB109" s="848"/>
      <c r="JGC109" s="848"/>
      <c r="JGD109" s="848"/>
      <c r="JGE109" s="848"/>
      <c r="JGF109" s="848"/>
      <c r="JGG109" s="848"/>
      <c r="JGH109" s="848"/>
      <c r="JGI109" s="848"/>
      <c r="JGJ109" s="848"/>
      <c r="JGK109" s="848"/>
      <c r="JGL109" s="848"/>
      <c r="JGM109" s="848"/>
      <c r="JGN109" s="848"/>
      <c r="JGO109" s="848"/>
      <c r="JGP109" s="848"/>
      <c r="JGQ109" s="848"/>
      <c r="JGR109" s="848"/>
      <c r="JGS109" s="848"/>
      <c r="JGT109" s="848"/>
      <c r="JGU109" s="848"/>
      <c r="JGV109" s="848"/>
      <c r="JGW109" s="848"/>
      <c r="JGX109" s="848"/>
      <c r="JGY109" s="848"/>
      <c r="JGZ109" s="848"/>
      <c r="JHA109" s="848"/>
      <c r="JHB109" s="848"/>
      <c r="JHC109" s="848"/>
      <c r="JHD109" s="848"/>
      <c r="JHE109" s="848"/>
      <c r="JHF109" s="848"/>
      <c r="JHG109" s="848"/>
      <c r="JHH109" s="848"/>
      <c r="JHI109" s="848"/>
      <c r="JHJ109" s="848"/>
      <c r="JHK109" s="848"/>
      <c r="JHL109" s="848"/>
      <c r="JHM109" s="848"/>
      <c r="JHN109" s="848"/>
      <c r="JHO109" s="848"/>
      <c r="JHP109" s="848"/>
      <c r="JHQ109" s="848"/>
      <c r="JHR109" s="848"/>
      <c r="JHS109" s="848"/>
      <c r="JHT109" s="848"/>
      <c r="JHU109" s="848"/>
      <c r="JHV109" s="848"/>
      <c r="JHW109" s="848"/>
      <c r="JHX109" s="848"/>
      <c r="JHY109" s="848"/>
      <c r="JHZ109" s="848"/>
      <c r="JIA109" s="848"/>
      <c r="JIB109" s="848"/>
      <c r="JIC109" s="848"/>
      <c r="JID109" s="848"/>
      <c r="JIE109" s="848"/>
      <c r="JIF109" s="848"/>
      <c r="JIG109" s="848"/>
      <c r="JIH109" s="848"/>
      <c r="JII109" s="848"/>
      <c r="JIJ109" s="848"/>
      <c r="JIK109" s="848"/>
      <c r="JIL109" s="848"/>
      <c r="JIM109" s="848"/>
      <c r="JIN109" s="848"/>
      <c r="JIO109" s="848"/>
      <c r="JIP109" s="848"/>
      <c r="JIQ109" s="848"/>
      <c r="JIR109" s="848"/>
      <c r="JIS109" s="848"/>
      <c r="JIT109" s="848"/>
      <c r="JIU109" s="848"/>
      <c r="JIV109" s="848"/>
      <c r="JIW109" s="848"/>
      <c r="JIX109" s="848"/>
      <c r="JIY109" s="848"/>
      <c r="JIZ109" s="848"/>
      <c r="JJA109" s="848"/>
      <c r="JJB109" s="848"/>
      <c r="JJC109" s="848"/>
      <c r="JJD109" s="848"/>
      <c r="JJE109" s="848"/>
      <c r="JJF109" s="848"/>
      <c r="JJG109" s="848"/>
      <c r="JJH109" s="848"/>
      <c r="JJI109" s="848"/>
      <c r="JJJ109" s="848"/>
      <c r="JJK109" s="848"/>
      <c r="JJL109" s="848"/>
      <c r="JJM109" s="848"/>
      <c r="JJN109" s="848"/>
      <c r="JJO109" s="848"/>
      <c r="JJP109" s="848"/>
      <c r="JJQ109" s="848"/>
      <c r="JJR109" s="848"/>
      <c r="JJS109" s="848"/>
      <c r="JJT109" s="848"/>
      <c r="JJU109" s="848"/>
      <c r="JJV109" s="848"/>
      <c r="JJW109" s="848"/>
      <c r="JJX109" s="848"/>
      <c r="JJY109" s="848"/>
      <c r="JJZ109" s="848"/>
      <c r="JKA109" s="848"/>
      <c r="JKB109" s="848"/>
      <c r="JKC109" s="848"/>
      <c r="JKD109" s="848"/>
      <c r="JKE109" s="848"/>
      <c r="JKF109" s="848"/>
      <c r="JKG109" s="848"/>
      <c r="JKH109" s="848"/>
      <c r="JKI109" s="848"/>
      <c r="JKJ109" s="848"/>
      <c r="JKK109" s="848"/>
      <c r="JKL109" s="848"/>
      <c r="JKM109" s="848"/>
      <c r="JKN109" s="848"/>
      <c r="JKO109" s="848"/>
      <c r="JKP109" s="848"/>
      <c r="JKQ109" s="848"/>
      <c r="JKR109" s="848"/>
      <c r="JKS109" s="848"/>
      <c r="JKT109" s="848"/>
      <c r="JKU109" s="848"/>
      <c r="JKV109" s="848"/>
      <c r="JKW109" s="848"/>
      <c r="JKX109" s="848"/>
      <c r="JKY109" s="848"/>
      <c r="JKZ109" s="848"/>
      <c r="JLA109" s="848"/>
      <c r="JLB109" s="848"/>
      <c r="JLC109" s="848"/>
      <c r="JLD109" s="848"/>
      <c r="JLE109" s="848"/>
      <c r="JLF109" s="848"/>
      <c r="JLG109" s="848"/>
      <c r="JLH109" s="848"/>
      <c r="JLI109" s="848"/>
      <c r="JLJ109" s="848"/>
      <c r="JLK109" s="848"/>
      <c r="JLL109" s="848"/>
      <c r="JLM109" s="848"/>
      <c r="JLN109" s="848"/>
      <c r="JLO109" s="848"/>
      <c r="JLP109" s="848"/>
      <c r="JLQ109" s="848"/>
      <c r="JLR109" s="848"/>
      <c r="JLS109" s="848"/>
      <c r="JLT109" s="848"/>
      <c r="JLU109" s="848"/>
      <c r="JLV109" s="848"/>
      <c r="JLW109" s="848"/>
      <c r="JLX109" s="848"/>
      <c r="JLY109" s="848"/>
      <c r="JLZ109" s="848"/>
      <c r="JMA109" s="848"/>
      <c r="JMB109" s="848"/>
      <c r="JMC109" s="848"/>
      <c r="JMD109" s="848"/>
      <c r="JME109" s="848"/>
      <c r="JMF109" s="848"/>
      <c r="JMG109" s="848"/>
      <c r="JMH109" s="848"/>
      <c r="JMI109" s="848"/>
      <c r="JMJ109" s="848"/>
      <c r="JMK109" s="848"/>
      <c r="JML109" s="848"/>
      <c r="JMM109" s="848"/>
      <c r="JMN109" s="848"/>
      <c r="JMO109" s="848"/>
      <c r="JMP109" s="848"/>
      <c r="JMQ109" s="848"/>
      <c r="JMR109" s="848"/>
      <c r="JMS109" s="848"/>
      <c r="JMT109" s="848"/>
      <c r="JMU109" s="848"/>
      <c r="JMV109" s="848"/>
      <c r="JMW109" s="848"/>
      <c r="JMX109" s="848"/>
      <c r="JMY109" s="848"/>
      <c r="JMZ109" s="848"/>
      <c r="JNA109" s="848"/>
      <c r="JNB109" s="848"/>
      <c r="JNC109" s="848"/>
      <c r="JND109" s="848"/>
      <c r="JNE109" s="848"/>
      <c r="JNF109" s="848"/>
      <c r="JNG109" s="848"/>
      <c r="JNH109" s="848"/>
      <c r="JNI109" s="848"/>
      <c r="JNJ109" s="848"/>
      <c r="JNK109" s="848"/>
      <c r="JNL109" s="848"/>
      <c r="JNM109" s="848"/>
      <c r="JNN109" s="848"/>
      <c r="JNO109" s="848"/>
      <c r="JNP109" s="848"/>
      <c r="JNQ109" s="848"/>
      <c r="JNR109" s="848"/>
      <c r="JNS109" s="848"/>
      <c r="JNT109" s="848"/>
      <c r="JNU109" s="848"/>
      <c r="JNV109" s="848"/>
      <c r="JNW109" s="848"/>
      <c r="JNX109" s="848"/>
      <c r="JNY109" s="848"/>
      <c r="JNZ109" s="848"/>
      <c r="JOA109" s="848"/>
      <c r="JOB109" s="848"/>
      <c r="JOC109" s="848"/>
      <c r="JOD109" s="848"/>
      <c r="JOE109" s="848"/>
      <c r="JOF109" s="848"/>
      <c r="JOG109" s="848"/>
      <c r="JOH109" s="848"/>
      <c r="JOI109" s="848"/>
      <c r="JOJ109" s="848"/>
      <c r="JOK109" s="848"/>
      <c r="JOL109" s="848"/>
      <c r="JOM109" s="848"/>
      <c r="JON109" s="848"/>
      <c r="JOO109" s="848"/>
      <c r="JOP109" s="848"/>
      <c r="JOQ109" s="848"/>
      <c r="JOR109" s="848"/>
      <c r="JOS109" s="848"/>
      <c r="JOT109" s="848"/>
      <c r="JOU109" s="848"/>
      <c r="JOV109" s="848"/>
      <c r="JOW109" s="848"/>
      <c r="JOX109" s="848"/>
      <c r="JOY109" s="848"/>
      <c r="JOZ109" s="848"/>
      <c r="JPA109" s="848"/>
      <c r="JPB109" s="848"/>
      <c r="JPC109" s="848"/>
      <c r="JPD109" s="848"/>
      <c r="JPE109" s="848"/>
      <c r="JPF109" s="848"/>
      <c r="JPG109" s="848"/>
      <c r="JPH109" s="848"/>
      <c r="JPI109" s="848"/>
      <c r="JPJ109" s="848"/>
      <c r="JPK109" s="848"/>
      <c r="JPL109" s="848"/>
      <c r="JPM109" s="848"/>
      <c r="JPN109" s="848"/>
      <c r="JPO109" s="848"/>
      <c r="JPP109" s="848"/>
      <c r="JPQ109" s="848"/>
      <c r="JPR109" s="848"/>
      <c r="JPS109" s="848"/>
      <c r="JPT109" s="848"/>
      <c r="JPU109" s="848"/>
      <c r="JPV109" s="848"/>
      <c r="JPW109" s="848"/>
      <c r="JPX109" s="848"/>
      <c r="JPY109" s="848"/>
      <c r="JPZ109" s="848"/>
      <c r="JQA109" s="848"/>
      <c r="JQB109" s="848"/>
      <c r="JQC109" s="848"/>
      <c r="JQD109" s="848"/>
      <c r="JQE109" s="848"/>
      <c r="JQF109" s="848"/>
      <c r="JQG109" s="848"/>
      <c r="JQH109" s="848"/>
      <c r="JQI109" s="848"/>
      <c r="JQJ109" s="848"/>
      <c r="JQK109" s="848"/>
      <c r="JQL109" s="848"/>
      <c r="JQM109" s="848"/>
      <c r="JQN109" s="848"/>
      <c r="JQO109" s="848"/>
      <c r="JQP109" s="848"/>
      <c r="JQQ109" s="848"/>
      <c r="JQR109" s="848"/>
      <c r="JQS109" s="848"/>
      <c r="JQT109" s="848"/>
      <c r="JQU109" s="848"/>
      <c r="JQV109" s="848"/>
      <c r="JQW109" s="848"/>
      <c r="JQX109" s="848"/>
      <c r="JQY109" s="848"/>
      <c r="JQZ109" s="848"/>
      <c r="JRA109" s="848"/>
      <c r="JRB109" s="848"/>
      <c r="JRC109" s="848"/>
      <c r="JRD109" s="848"/>
      <c r="JRE109" s="848"/>
      <c r="JRF109" s="848"/>
      <c r="JRG109" s="848"/>
      <c r="JRH109" s="848"/>
      <c r="JRI109" s="848"/>
      <c r="JRJ109" s="848"/>
      <c r="JRK109" s="848"/>
      <c r="JRL109" s="848"/>
      <c r="JRM109" s="848"/>
      <c r="JRN109" s="848"/>
      <c r="JRO109" s="848"/>
      <c r="JRP109" s="848"/>
      <c r="JRQ109" s="848"/>
      <c r="JRR109" s="848"/>
      <c r="JRS109" s="848"/>
      <c r="JRT109" s="848"/>
      <c r="JRU109" s="848"/>
      <c r="JRV109" s="848"/>
      <c r="JRW109" s="848"/>
      <c r="JRX109" s="848"/>
      <c r="JRY109" s="848"/>
      <c r="JRZ109" s="848"/>
      <c r="JSA109" s="848"/>
      <c r="JSB109" s="848"/>
      <c r="JSC109" s="848"/>
      <c r="JSD109" s="848"/>
      <c r="JSE109" s="848"/>
      <c r="JSF109" s="848"/>
      <c r="JSG109" s="848"/>
      <c r="JSH109" s="848"/>
      <c r="JSI109" s="848"/>
      <c r="JSJ109" s="848"/>
      <c r="JSK109" s="848"/>
      <c r="JSL109" s="848"/>
      <c r="JSM109" s="848"/>
      <c r="JSN109" s="848"/>
      <c r="JSO109" s="848"/>
      <c r="JSP109" s="848"/>
      <c r="JSQ109" s="848"/>
      <c r="JSR109" s="848"/>
      <c r="JSS109" s="848"/>
      <c r="JST109" s="848"/>
      <c r="JSU109" s="848"/>
      <c r="JSV109" s="848"/>
      <c r="JSW109" s="848"/>
      <c r="JSX109" s="848"/>
      <c r="JSY109" s="848"/>
      <c r="JSZ109" s="848"/>
      <c r="JTA109" s="848"/>
      <c r="JTB109" s="848"/>
      <c r="JTC109" s="848"/>
      <c r="JTD109" s="848"/>
      <c r="JTE109" s="848"/>
      <c r="JTF109" s="848"/>
      <c r="JTG109" s="848"/>
      <c r="JTH109" s="848"/>
      <c r="JTI109" s="848"/>
      <c r="JTJ109" s="848"/>
      <c r="JTK109" s="848"/>
      <c r="JTL109" s="848"/>
      <c r="JTM109" s="848"/>
      <c r="JTN109" s="848"/>
      <c r="JTO109" s="848"/>
      <c r="JTP109" s="848"/>
      <c r="JTQ109" s="848"/>
      <c r="JTR109" s="848"/>
      <c r="JTS109" s="848"/>
      <c r="JTT109" s="848"/>
      <c r="JTU109" s="848"/>
      <c r="JTV109" s="848"/>
      <c r="JTW109" s="848"/>
      <c r="JTX109" s="848"/>
      <c r="JTY109" s="848"/>
      <c r="JTZ109" s="848"/>
      <c r="JUA109" s="848"/>
      <c r="JUB109" s="848"/>
      <c r="JUC109" s="848"/>
      <c r="JUD109" s="848"/>
      <c r="JUE109" s="848"/>
      <c r="JUF109" s="848"/>
      <c r="JUG109" s="848"/>
      <c r="JUH109" s="848"/>
      <c r="JUI109" s="848"/>
      <c r="JUJ109" s="848"/>
      <c r="JUK109" s="848"/>
      <c r="JUL109" s="848"/>
      <c r="JUM109" s="848"/>
      <c r="JUN109" s="848"/>
      <c r="JUO109" s="848"/>
      <c r="JUP109" s="848"/>
      <c r="JUQ109" s="848"/>
      <c r="JUR109" s="848"/>
      <c r="JUS109" s="848"/>
      <c r="JUT109" s="848"/>
      <c r="JUU109" s="848"/>
      <c r="JUV109" s="848"/>
      <c r="JUW109" s="848"/>
      <c r="JUX109" s="848"/>
      <c r="JUY109" s="848"/>
      <c r="JUZ109" s="848"/>
      <c r="JVA109" s="848"/>
      <c r="JVB109" s="848"/>
      <c r="JVC109" s="848"/>
      <c r="JVD109" s="848"/>
      <c r="JVE109" s="848"/>
      <c r="JVF109" s="848"/>
      <c r="JVG109" s="848"/>
      <c r="JVH109" s="848"/>
      <c r="JVI109" s="848"/>
      <c r="JVJ109" s="848"/>
      <c r="JVK109" s="848"/>
      <c r="JVL109" s="848"/>
      <c r="JVM109" s="848"/>
      <c r="JVN109" s="848"/>
      <c r="JVO109" s="848"/>
      <c r="JVP109" s="848"/>
      <c r="JVQ109" s="848"/>
      <c r="JVR109" s="848"/>
      <c r="JVS109" s="848"/>
      <c r="JVT109" s="848"/>
      <c r="JVU109" s="848"/>
      <c r="JVV109" s="848"/>
      <c r="JVW109" s="848"/>
      <c r="JVX109" s="848"/>
      <c r="JVY109" s="848"/>
      <c r="JVZ109" s="848"/>
      <c r="JWA109" s="848"/>
      <c r="JWB109" s="848"/>
      <c r="JWC109" s="848"/>
      <c r="JWD109" s="848"/>
      <c r="JWE109" s="848"/>
      <c r="JWF109" s="848"/>
      <c r="JWG109" s="848"/>
      <c r="JWH109" s="848"/>
      <c r="JWI109" s="848"/>
      <c r="JWJ109" s="848"/>
      <c r="JWK109" s="848"/>
      <c r="JWL109" s="848"/>
      <c r="JWM109" s="848"/>
      <c r="JWN109" s="848"/>
      <c r="JWO109" s="848"/>
      <c r="JWP109" s="848"/>
      <c r="JWQ109" s="848"/>
      <c r="JWR109" s="848"/>
      <c r="JWS109" s="848"/>
      <c r="JWT109" s="848"/>
      <c r="JWU109" s="848"/>
      <c r="JWV109" s="848"/>
      <c r="JWW109" s="848"/>
      <c r="JWX109" s="848"/>
      <c r="JWY109" s="848"/>
      <c r="JWZ109" s="848"/>
      <c r="JXA109" s="848"/>
      <c r="JXB109" s="848"/>
      <c r="JXC109" s="848"/>
      <c r="JXD109" s="848"/>
      <c r="JXE109" s="848"/>
      <c r="JXF109" s="848"/>
      <c r="JXG109" s="848"/>
      <c r="JXH109" s="848"/>
      <c r="JXI109" s="848"/>
      <c r="JXJ109" s="848"/>
      <c r="JXK109" s="848"/>
      <c r="JXL109" s="848"/>
      <c r="JXM109" s="848"/>
      <c r="JXN109" s="848"/>
      <c r="JXO109" s="848"/>
      <c r="JXP109" s="848"/>
      <c r="JXQ109" s="848"/>
      <c r="JXR109" s="848"/>
      <c r="JXS109" s="848"/>
      <c r="JXT109" s="848"/>
      <c r="JXU109" s="848"/>
      <c r="JXV109" s="848"/>
      <c r="JXW109" s="848"/>
      <c r="JXX109" s="848"/>
      <c r="JXY109" s="848"/>
      <c r="JXZ109" s="848"/>
      <c r="JYA109" s="848"/>
      <c r="JYB109" s="848"/>
      <c r="JYC109" s="848"/>
      <c r="JYD109" s="848"/>
      <c r="JYE109" s="848"/>
      <c r="JYF109" s="848"/>
      <c r="JYG109" s="848"/>
      <c r="JYH109" s="848"/>
      <c r="JYI109" s="848"/>
      <c r="JYJ109" s="848"/>
      <c r="JYK109" s="848"/>
      <c r="JYL109" s="848"/>
      <c r="JYM109" s="848"/>
      <c r="JYN109" s="848"/>
      <c r="JYO109" s="848"/>
      <c r="JYP109" s="848"/>
      <c r="JYQ109" s="848"/>
      <c r="JYR109" s="848"/>
      <c r="JYS109" s="848"/>
      <c r="JYT109" s="848"/>
      <c r="JYU109" s="848"/>
      <c r="JYV109" s="848"/>
      <c r="JYW109" s="848"/>
      <c r="JYX109" s="848"/>
      <c r="JYY109" s="848"/>
      <c r="JYZ109" s="848"/>
      <c r="JZA109" s="848"/>
      <c r="JZB109" s="848"/>
      <c r="JZC109" s="848"/>
      <c r="JZD109" s="848"/>
      <c r="JZE109" s="848"/>
      <c r="JZF109" s="848"/>
      <c r="JZG109" s="848"/>
      <c r="JZH109" s="848"/>
      <c r="JZI109" s="848"/>
      <c r="JZJ109" s="848"/>
      <c r="JZK109" s="848"/>
      <c r="JZL109" s="848"/>
      <c r="JZM109" s="848"/>
      <c r="JZN109" s="848"/>
      <c r="JZO109" s="848"/>
      <c r="JZP109" s="848"/>
      <c r="JZQ109" s="848"/>
      <c r="JZR109" s="848"/>
      <c r="JZS109" s="848"/>
      <c r="JZT109" s="848"/>
      <c r="JZU109" s="848"/>
      <c r="JZV109" s="848"/>
      <c r="JZW109" s="848"/>
      <c r="JZX109" s="848"/>
      <c r="JZY109" s="848"/>
      <c r="JZZ109" s="848"/>
      <c r="KAA109" s="848"/>
      <c r="KAB109" s="848"/>
      <c r="KAC109" s="848"/>
      <c r="KAD109" s="848"/>
      <c r="KAE109" s="848"/>
      <c r="KAF109" s="848"/>
      <c r="KAG109" s="848"/>
      <c r="KAH109" s="848"/>
      <c r="KAI109" s="848"/>
      <c r="KAJ109" s="848"/>
      <c r="KAK109" s="848"/>
      <c r="KAL109" s="848"/>
      <c r="KAM109" s="848"/>
      <c r="KAN109" s="848"/>
      <c r="KAO109" s="848"/>
      <c r="KAP109" s="848"/>
      <c r="KAQ109" s="848"/>
      <c r="KAR109" s="848"/>
      <c r="KAS109" s="848"/>
      <c r="KAT109" s="848"/>
      <c r="KAU109" s="848"/>
      <c r="KAV109" s="848"/>
      <c r="KAW109" s="848"/>
      <c r="KAX109" s="848"/>
      <c r="KAY109" s="848"/>
      <c r="KAZ109" s="848"/>
      <c r="KBA109" s="848"/>
      <c r="KBB109" s="848"/>
      <c r="KBC109" s="848"/>
      <c r="KBD109" s="848"/>
      <c r="KBE109" s="848"/>
      <c r="KBF109" s="848"/>
      <c r="KBG109" s="848"/>
      <c r="KBH109" s="848"/>
      <c r="KBI109" s="848"/>
      <c r="KBJ109" s="848"/>
      <c r="KBK109" s="848"/>
      <c r="KBL109" s="848"/>
      <c r="KBM109" s="848"/>
      <c r="KBN109" s="848"/>
      <c r="KBO109" s="848"/>
      <c r="KBP109" s="848"/>
      <c r="KBQ109" s="848"/>
      <c r="KBR109" s="848"/>
      <c r="KBS109" s="848"/>
      <c r="KBT109" s="848"/>
      <c r="KBU109" s="848"/>
      <c r="KBV109" s="848"/>
      <c r="KBW109" s="848"/>
      <c r="KBX109" s="848"/>
      <c r="KBY109" s="848"/>
      <c r="KBZ109" s="848"/>
      <c r="KCA109" s="848"/>
      <c r="KCB109" s="848"/>
      <c r="KCC109" s="848"/>
      <c r="KCD109" s="848"/>
      <c r="KCE109" s="848"/>
      <c r="KCF109" s="848"/>
      <c r="KCG109" s="848"/>
      <c r="KCH109" s="848"/>
      <c r="KCI109" s="848"/>
      <c r="KCJ109" s="848"/>
      <c r="KCK109" s="848"/>
      <c r="KCL109" s="848"/>
      <c r="KCM109" s="848"/>
      <c r="KCN109" s="848"/>
      <c r="KCO109" s="848"/>
      <c r="KCP109" s="848"/>
      <c r="KCQ109" s="848"/>
      <c r="KCR109" s="848"/>
      <c r="KCS109" s="848"/>
      <c r="KCT109" s="848"/>
      <c r="KCU109" s="848"/>
      <c r="KCV109" s="848"/>
      <c r="KCW109" s="848"/>
      <c r="KCX109" s="848"/>
      <c r="KCY109" s="848"/>
      <c r="KCZ109" s="848"/>
      <c r="KDA109" s="848"/>
      <c r="KDB109" s="848"/>
      <c r="KDC109" s="848"/>
      <c r="KDD109" s="848"/>
      <c r="KDE109" s="848"/>
      <c r="KDF109" s="848"/>
      <c r="KDG109" s="848"/>
      <c r="KDH109" s="848"/>
      <c r="KDI109" s="848"/>
      <c r="KDJ109" s="848"/>
      <c r="KDK109" s="848"/>
      <c r="KDL109" s="848"/>
      <c r="KDM109" s="848"/>
      <c r="KDN109" s="848"/>
      <c r="KDO109" s="848"/>
      <c r="KDP109" s="848"/>
      <c r="KDQ109" s="848"/>
      <c r="KDR109" s="848"/>
      <c r="KDS109" s="848"/>
      <c r="KDT109" s="848"/>
      <c r="KDU109" s="848"/>
      <c r="KDV109" s="848"/>
      <c r="KDW109" s="848"/>
      <c r="KDX109" s="848"/>
      <c r="KDY109" s="848"/>
      <c r="KDZ109" s="848"/>
      <c r="KEA109" s="848"/>
      <c r="KEB109" s="848"/>
      <c r="KEC109" s="848"/>
      <c r="KED109" s="848"/>
      <c r="KEE109" s="848"/>
      <c r="KEF109" s="848"/>
      <c r="KEG109" s="848"/>
      <c r="KEH109" s="848"/>
      <c r="KEI109" s="848"/>
      <c r="KEJ109" s="848"/>
      <c r="KEK109" s="848"/>
      <c r="KEL109" s="848"/>
      <c r="KEM109" s="848"/>
      <c r="KEN109" s="848"/>
      <c r="KEO109" s="848"/>
      <c r="KEP109" s="848"/>
      <c r="KEQ109" s="848"/>
      <c r="KER109" s="848"/>
      <c r="KES109" s="848"/>
      <c r="KET109" s="848"/>
      <c r="KEU109" s="848"/>
      <c r="KEV109" s="848"/>
      <c r="KEW109" s="848"/>
      <c r="KEX109" s="848"/>
      <c r="KEY109" s="848"/>
      <c r="KEZ109" s="848"/>
      <c r="KFA109" s="848"/>
      <c r="KFB109" s="848"/>
      <c r="KFC109" s="848"/>
      <c r="KFD109" s="848"/>
      <c r="KFE109" s="848"/>
      <c r="KFF109" s="848"/>
      <c r="KFG109" s="848"/>
      <c r="KFH109" s="848"/>
      <c r="KFI109" s="848"/>
      <c r="KFJ109" s="848"/>
      <c r="KFK109" s="848"/>
      <c r="KFL109" s="848"/>
      <c r="KFM109" s="848"/>
      <c r="KFN109" s="848"/>
      <c r="KFO109" s="848"/>
      <c r="KFP109" s="848"/>
      <c r="KFQ109" s="848"/>
      <c r="KFR109" s="848"/>
      <c r="KFS109" s="848"/>
      <c r="KFT109" s="848"/>
      <c r="KFU109" s="848"/>
      <c r="KFV109" s="848"/>
      <c r="KFW109" s="848"/>
      <c r="KFX109" s="848"/>
      <c r="KFY109" s="848"/>
      <c r="KFZ109" s="848"/>
      <c r="KGA109" s="848"/>
      <c r="KGB109" s="848"/>
      <c r="KGC109" s="848"/>
      <c r="KGD109" s="848"/>
      <c r="KGE109" s="848"/>
      <c r="KGF109" s="848"/>
      <c r="KGG109" s="848"/>
      <c r="KGH109" s="848"/>
      <c r="KGI109" s="848"/>
      <c r="KGJ109" s="848"/>
      <c r="KGK109" s="848"/>
      <c r="KGL109" s="848"/>
      <c r="KGM109" s="848"/>
      <c r="KGN109" s="848"/>
      <c r="KGO109" s="848"/>
      <c r="KGP109" s="848"/>
      <c r="KGQ109" s="848"/>
      <c r="KGR109" s="848"/>
      <c r="KGS109" s="848"/>
      <c r="KGT109" s="848"/>
      <c r="KGU109" s="848"/>
      <c r="KGV109" s="848"/>
      <c r="KGW109" s="848"/>
      <c r="KGX109" s="848"/>
      <c r="KGY109" s="848"/>
      <c r="KGZ109" s="848"/>
      <c r="KHA109" s="848"/>
      <c r="KHB109" s="848"/>
      <c r="KHC109" s="848"/>
      <c r="KHD109" s="848"/>
      <c r="KHE109" s="848"/>
      <c r="KHF109" s="848"/>
      <c r="KHG109" s="848"/>
      <c r="KHH109" s="848"/>
      <c r="KHI109" s="848"/>
      <c r="KHJ109" s="848"/>
      <c r="KHK109" s="848"/>
      <c r="KHL109" s="848"/>
      <c r="KHM109" s="848"/>
      <c r="KHN109" s="848"/>
      <c r="KHO109" s="848"/>
      <c r="KHP109" s="848"/>
      <c r="KHQ109" s="848"/>
      <c r="KHR109" s="848"/>
      <c r="KHS109" s="848"/>
      <c r="KHT109" s="848"/>
      <c r="KHU109" s="848"/>
      <c r="KHV109" s="848"/>
      <c r="KHW109" s="848"/>
      <c r="KHX109" s="848"/>
      <c r="KHY109" s="848"/>
      <c r="KHZ109" s="848"/>
      <c r="KIA109" s="848"/>
      <c r="KIB109" s="848"/>
      <c r="KIC109" s="848"/>
      <c r="KID109" s="848"/>
      <c r="KIE109" s="848"/>
      <c r="KIF109" s="848"/>
      <c r="KIG109" s="848"/>
      <c r="KIH109" s="848"/>
      <c r="KII109" s="848"/>
      <c r="KIJ109" s="848"/>
      <c r="KIK109" s="848"/>
      <c r="KIL109" s="848"/>
      <c r="KIM109" s="848"/>
      <c r="KIN109" s="848"/>
      <c r="KIO109" s="848"/>
      <c r="KIP109" s="848"/>
      <c r="KIQ109" s="848"/>
      <c r="KIR109" s="848"/>
      <c r="KIS109" s="848"/>
      <c r="KIT109" s="848"/>
      <c r="KIU109" s="848"/>
      <c r="KIV109" s="848"/>
      <c r="KIW109" s="848"/>
      <c r="KIX109" s="848"/>
      <c r="KIY109" s="848"/>
      <c r="KIZ109" s="848"/>
      <c r="KJA109" s="848"/>
      <c r="KJB109" s="848"/>
      <c r="KJC109" s="848"/>
      <c r="KJD109" s="848"/>
      <c r="KJE109" s="848"/>
      <c r="KJF109" s="848"/>
      <c r="KJG109" s="848"/>
      <c r="KJH109" s="848"/>
      <c r="KJI109" s="848"/>
      <c r="KJJ109" s="848"/>
      <c r="KJK109" s="848"/>
      <c r="KJL109" s="848"/>
      <c r="KJM109" s="848"/>
      <c r="KJN109" s="848"/>
      <c r="KJO109" s="848"/>
      <c r="KJP109" s="848"/>
      <c r="KJQ109" s="848"/>
      <c r="KJR109" s="848"/>
      <c r="KJS109" s="848"/>
      <c r="KJT109" s="848"/>
      <c r="KJU109" s="848"/>
      <c r="KJV109" s="848"/>
      <c r="KJW109" s="848"/>
      <c r="KJX109" s="848"/>
      <c r="KJY109" s="848"/>
      <c r="KJZ109" s="848"/>
      <c r="KKA109" s="848"/>
      <c r="KKB109" s="848"/>
      <c r="KKC109" s="848"/>
      <c r="KKD109" s="848"/>
      <c r="KKE109" s="848"/>
      <c r="KKF109" s="848"/>
      <c r="KKG109" s="848"/>
      <c r="KKH109" s="848"/>
      <c r="KKI109" s="848"/>
      <c r="KKJ109" s="848"/>
      <c r="KKK109" s="848"/>
      <c r="KKL109" s="848"/>
      <c r="KKM109" s="848"/>
      <c r="KKN109" s="848"/>
      <c r="KKO109" s="848"/>
      <c r="KKP109" s="848"/>
      <c r="KKQ109" s="848"/>
      <c r="KKR109" s="848"/>
      <c r="KKS109" s="848"/>
      <c r="KKT109" s="848"/>
      <c r="KKU109" s="848"/>
      <c r="KKV109" s="848"/>
      <c r="KKW109" s="848"/>
      <c r="KKX109" s="848"/>
      <c r="KKY109" s="848"/>
      <c r="KKZ109" s="848"/>
      <c r="KLA109" s="848"/>
      <c r="KLB109" s="848"/>
      <c r="KLC109" s="848"/>
      <c r="KLD109" s="848"/>
      <c r="KLE109" s="848"/>
      <c r="KLF109" s="848"/>
      <c r="KLG109" s="848"/>
      <c r="KLH109" s="848"/>
      <c r="KLI109" s="848"/>
      <c r="KLJ109" s="848"/>
      <c r="KLK109" s="848"/>
      <c r="KLL109" s="848"/>
      <c r="KLM109" s="848"/>
      <c r="KLN109" s="848"/>
      <c r="KLO109" s="848"/>
      <c r="KLP109" s="848"/>
      <c r="KLQ109" s="848"/>
      <c r="KLR109" s="848"/>
      <c r="KLS109" s="848"/>
      <c r="KLT109" s="848"/>
      <c r="KLU109" s="848"/>
      <c r="KLV109" s="848"/>
      <c r="KLW109" s="848"/>
      <c r="KLX109" s="848"/>
      <c r="KLY109" s="848"/>
      <c r="KLZ109" s="848"/>
      <c r="KMA109" s="848"/>
      <c r="KMB109" s="848"/>
      <c r="KMC109" s="848"/>
      <c r="KMD109" s="848"/>
      <c r="KME109" s="848"/>
      <c r="KMF109" s="848"/>
      <c r="KMG109" s="848"/>
      <c r="KMH109" s="848"/>
      <c r="KMI109" s="848"/>
      <c r="KMJ109" s="848"/>
      <c r="KMK109" s="848"/>
      <c r="KML109" s="848"/>
      <c r="KMM109" s="848"/>
      <c r="KMN109" s="848"/>
      <c r="KMO109" s="848"/>
      <c r="KMP109" s="848"/>
      <c r="KMQ109" s="848"/>
      <c r="KMR109" s="848"/>
      <c r="KMS109" s="848"/>
      <c r="KMT109" s="848"/>
      <c r="KMU109" s="848"/>
      <c r="KMV109" s="848"/>
      <c r="KMW109" s="848"/>
      <c r="KMX109" s="848"/>
      <c r="KMY109" s="848"/>
      <c r="KMZ109" s="848"/>
      <c r="KNA109" s="848"/>
      <c r="KNB109" s="848"/>
      <c r="KNC109" s="848"/>
      <c r="KND109" s="848"/>
      <c r="KNE109" s="848"/>
      <c r="KNF109" s="848"/>
      <c r="KNG109" s="848"/>
      <c r="KNH109" s="848"/>
      <c r="KNI109" s="848"/>
      <c r="KNJ109" s="848"/>
      <c r="KNK109" s="848"/>
      <c r="KNL109" s="848"/>
      <c r="KNM109" s="848"/>
      <c r="KNN109" s="848"/>
      <c r="KNO109" s="848"/>
      <c r="KNP109" s="848"/>
      <c r="KNQ109" s="848"/>
      <c r="KNR109" s="848"/>
      <c r="KNS109" s="848"/>
      <c r="KNT109" s="848"/>
      <c r="KNU109" s="848"/>
      <c r="KNV109" s="848"/>
      <c r="KNW109" s="848"/>
      <c r="KNX109" s="848"/>
      <c r="KNY109" s="848"/>
      <c r="KNZ109" s="848"/>
      <c r="KOA109" s="848"/>
      <c r="KOB109" s="848"/>
      <c r="KOC109" s="848"/>
      <c r="KOD109" s="848"/>
      <c r="KOE109" s="848"/>
      <c r="KOF109" s="848"/>
      <c r="KOG109" s="848"/>
      <c r="KOH109" s="848"/>
      <c r="KOI109" s="848"/>
      <c r="KOJ109" s="848"/>
      <c r="KOK109" s="848"/>
      <c r="KOL109" s="848"/>
      <c r="KOM109" s="848"/>
      <c r="KON109" s="848"/>
      <c r="KOO109" s="848"/>
      <c r="KOP109" s="848"/>
      <c r="KOQ109" s="848"/>
      <c r="KOR109" s="848"/>
      <c r="KOS109" s="848"/>
      <c r="KOT109" s="848"/>
      <c r="KOU109" s="848"/>
      <c r="KOV109" s="848"/>
      <c r="KOW109" s="848"/>
      <c r="KOX109" s="848"/>
      <c r="KOY109" s="848"/>
      <c r="KOZ109" s="848"/>
      <c r="KPA109" s="848"/>
      <c r="KPB109" s="848"/>
      <c r="KPC109" s="848"/>
      <c r="KPD109" s="848"/>
      <c r="KPE109" s="848"/>
      <c r="KPF109" s="848"/>
      <c r="KPG109" s="848"/>
      <c r="KPH109" s="848"/>
      <c r="KPI109" s="848"/>
      <c r="KPJ109" s="848"/>
      <c r="KPK109" s="848"/>
      <c r="KPL109" s="848"/>
      <c r="KPM109" s="848"/>
      <c r="KPN109" s="848"/>
      <c r="KPO109" s="848"/>
      <c r="KPP109" s="848"/>
      <c r="KPQ109" s="848"/>
      <c r="KPR109" s="848"/>
      <c r="KPS109" s="848"/>
      <c r="KPT109" s="848"/>
      <c r="KPU109" s="848"/>
      <c r="KPV109" s="848"/>
      <c r="KPW109" s="848"/>
      <c r="KPX109" s="848"/>
      <c r="KPY109" s="848"/>
      <c r="KPZ109" s="848"/>
      <c r="KQA109" s="848"/>
      <c r="KQB109" s="848"/>
      <c r="KQC109" s="848"/>
      <c r="KQD109" s="848"/>
      <c r="KQE109" s="848"/>
      <c r="KQF109" s="848"/>
      <c r="KQG109" s="848"/>
      <c r="KQH109" s="848"/>
      <c r="KQI109" s="848"/>
      <c r="KQJ109" s="848"/>
      <c r="KQK109" s="848"/>
      <c r="KQL109" s="848"/>
      <c r="KQM109" s="848"/>
      <c r="KQN109" s="848"/>
      <c r="KQO109" s="848"/>
      <c r="KQP109" s="848"/>
      <c r="KQQ109" s="848"/>
      <c r="KQR109" s="848"/>
      <c r="KQS109" s="848"/>
      <c r="KQT109" s="848"/>
      <c r="KQU109" s="848"/>
      <c r="KQV109" s="848"/>
      <c r="KQW109" s="848"/>
      <c r="KQX109" s="848"/>
      <c r="KQY109" s="848"/>
      <c r="KQZ109" s="848"/>
      <c r="KRA109" s="848"/>
      <c r="KRB109" s="848"/>
      <c r="KRC109" s="848"/>
      <c r="KRD109" s="848"/>
      <c r="KRE109" s="848"/>
      <c r="KRF109" s="848"/>
      <c r="KRG109" s="848"/>
      <c r="KRH109" s="848"/>
      <c r="KRI109" s="848"/>
      <c r="KRJ109" s="848"/>
      <c r="KRK109" s="848"/>
      <c r="KRL109" s="848"/>
      <c r="KRM109" s="848"/>
      <c r="KRN109" s="848"/>
      <c r="KRO109" s="848"/>
      <c r="KRP109" s="848"/>
      <c r="KRQ109" s="848"/>
      <c r="KRR109" s="848"/>
      <c r="KRS109" s="848"/>
      <c r="KRT109" s="848"/>
      <c r="KRU109" s="848"/>
      <c r="KRV109" s="848"/>
      <c r="KRW109" s="848"/>
      <c r="KRX109" s="848"/>
      <c r="KRY109" s="848"/>
      <c r="KRZ109" s="848"/>
      <c r="KSA109" s="848"/>
      <c r="KSB109" s="848"/>
      <c r="KSC109" s="848"/>
      <c r="KSD109" s="848"/>
      <c r="KSE109" s="848"/>
      <c r="KSF109" s="848"/>
      <c r="KSG109" s="848"/>
      <c r="KSH109" s="848"/>
      <c r="KSI109" s="848"/>
      <c r="KSJ109" s="848"/>
      <c r="KSK109" s="848"/>
      <c r="KSL109" s="848"/>
      <c r="KSM109" s="848"/>
      <c r="KSN109" s="848"/>
      <c r="KSO109" s="848"/>
      <c r="KSP109" s="848"/>
      <c r="KSQ109" s="848"/>
      <c r="KSR109" s="848"/>
      <c r="KSS109" s="848"/>
      <c r="KST109" s="848"/>
      <c r="KSU109" s="848"/>
      <c r="KSV109" s="848"/>
      <c r="KSW109" s="848"/>
      <c r="KSX109" s="848"/>
      <c r="KSY109" s="848"/>
      <c r="KSZ109" s="848"/>
      <c r="KTA109" s="848"/>
      <c r="KTB109" s="848"/>
      <c r="KTC109" s="848"/>
      <c r="KTD109" s="848"/>
      <c r="KTE109" s="848"/>
      <c r="KTF109" s="848"/>
      <c r="KTG109" s="848"/>
      <c r="KTH109" s="848"/>
      <c r="KTI109" s="848"/>
      <c r="KTJ109" s="848"/>
      <c r="KTK109" s="848"/>
      <c r="KTL109" s="848"/>
      <c r="KTM109" s="848"/>
      <c r="KTN109" s="848"/>
      <c r="KTO109" s="848"/>
      <c r="KTP109" s="848"/>
      <c r="KTQ109" s="848"/>
      <c r="KTR109" s="848"/>
      <c r="KTS109" s="848"/>
      <c r="KTT109" s="848"/>
      <c r="KTU109" s="848"/>
      <c r="KTV109" s="848"/>
      <c r="KTW109" s="848"/>
      <c r="KTX109" s="848"/>
      <c r="KTY109" s="848"/>
      <c r="KTZ109" s="848"/>
      <c r="KUA109" s="848"/>
      <c r="KUB109" s="848"/>
      <c r="KUC109" s="848"/>
      <c r="KUD109" s="848"/>
      <c r="KUE109" s="848"/>
      <c r="KUF109" s="848"/>
      <c r="KUG109" s="848"/>
      <c r="KUH109" s="848"/>
      <c r="KUI109" s="848"/>
      <c r="KUJ109" s="848"/>
      <c r="KUK109" s="848"/>
      <c r="KUL109" s="848"/>
      <c r="KUM109" s="848"/>
      <c r="KUN109" s="848"/>
      <c r="KUO109" s="848"/>
      <c r="KUP109" s="848"/>
      <c r="KUQ109" s="848"/>
      <c r="KUR109" s="848"/>
      <c r="KUS109" s="848"/>
      <c r="KUT109" s="848"/>
      <c r="KUU109" s="848"/>
      <c r="KUV109" s="848"/>
      <c r="KUW109" s="848"/>
      <c r="KUX109" s="848"/>
      <c r="KUY109" s="848"/>
      <c r="KUZ109" s="848"/>
      <c r="KVA109" s="848"/>
      <c r="KVB109" s="848"/>
      <c r="KVC109" s="848"/>
      <c r="KVD109" s="848"/>
      <c r="KVE109" s="848"/>
      <c r="KVF109" s="848"/>
      <c r="KVG109" s="848"/>
      <c r="KVH109" s="848"/>
      <c r="KVI109" s="848"/>
      <c r="KVJ109" s="848"/>
      <c r="KVK109" s="848"/>
      <c r="KVL109" s="848"/>
      <c r="KVM109" s="848"/>
      <c r="KVN109" s="848"/>
      <c r="KVO109" s="848"/>
      <c r="KVP109" s="848"/>
      <c r="KVQ109" s="848"/>
      <c r="KVR109" s="848"/>
      <c r="KVS109" s="848"/>
      <c r="KVT109" s="848"/>
      <c r="KVU109" s="848"/>
      <c r="KVV109" s="848"/>
      <c r="KVW109" s="848"/>
      <c r="KVX109" s="848"/>
      <c r="KVY109" s="848"/>
      <c r="KVZ109" s="848"/>
      <c r="KWA109" s="848"/>
      <c r="KWB109" s="848"/>
      <c r="KWC109" s="848"/>
      <c r="KWD109" s="848"/>
      <c r="KWE109" s="848"/>
      <c r="KWF109" s="848"/>
      <c r="KWG109" s="848"/>
      <c r="KWH109" s="848"/>
      <c r="KWI109" s="848"/>
      <c r="KWJ109" s="848"/>
      <c r="KWK109" s="848"/>
      <c r="KWL109" s="848"/>
      <c r="KWM109" s="848"/>
      <c r="KWN109" s="848"/>
      <c r="KWO109" s="848"/>
      <c r="KWP109" s="848"/>
      <c r="KWQ109" s="848"/>
      <c r="KWR109" s="848"/>
      <c r="KWS109" s="848"/>
      <c r="KWT109" s="848"/>
      <c r="KWU109" s="848"/>
      <c r="KWV109" s="848"/>
      <c r="KWW109" s="848"/>
      <c r="KWX109" s="848"/>
      <c r="KWY109" s="848"/>
      <c r="KWZ109" s="848"/>
      <c r="KXA109" s="848"/>
      <c r="KXB109" s="848"/>
      <c r="KXC109" s="848"/>
      <c r="KXD109" s="848"/>
      <c r="KXE109" s="848"/>
      <c r="KXF109" s="848"/>
      <c r="KXG109" s="848"/>
      <c r="KXH109" s="848"/>
      <c r="KXI109" s="848"/>
      <c r="KXJ109" s="848"/>
      <c r="KXK109" s="848"/>
      <c r="KXL109" s="848"/>
      <c r="KXM109" s="848"/>
      <c r="KXN109" s="848"/>
      <c r="KXO109" s="848"/>
      <c r="KXP109" s="848"/>
      <c r="KXQ109" s="848"/>
      <c r="KXR109" s="848"/>
      <c r="KXS109" s="848"/>
      <c r="KXT109" s="848"/>
      <c r="KXU109" s="848"/>
      <c r="KXV109" s="848"/>
      <c r="KXW109" s="848"/>
      <c r="KXX109" s="848"/>
      <c r="KXY109" s="848"/>
      <c r="KXZ109" s="848"/>
      <c r="KYA109" s="848"/>
      <c r="KYB109" s="848"/>
      <c r="KYC109" s="848"/>
      <c r="KYD109" s="848"/>
      <c r="KYE109" s="848"/>
      <c r="KYF109" s="848"/>
      <c r="KYG109" s="848"/>
      <c r="KYH109" s="848"/>
      <c r="KYI109" s="848"/>
      <c r="KYJ109" s="848"/>
      <c r="KYK109" s="848"/>
      <c r="KYL109" s="848"/>
      <c r="KYM109" s="848"/>
      <c r="KYN109" s="848"/>
      <c r="KYO109" s="848"/>
      <c r="KYP109" s="848"/>
      <c r="KYQ109" s="848"/>
      <c r="KYR109" s="848"/>
      <c r="KYS109" s="848"/>
      <c r="KYT109" s="848"/>
      <c r="KYU109" s="848"/>
      <c r="KYV109" s="848"/>
      <c r="KYW109" s="848"/>
      <c r="KYX109" s="848"/>
      <c r="KYY109" s="848"/>
      <c r="KYZ109" s="848"/>
      <c r="KZA109" s="848"/>
      <c r="KZB109" s="848"/>
      <c r="KZC109" s="848"/>
      <c r="KZD109" s="848"/>
      <c r="KZE109" s="848"/>
      <c r="KZF109" s="848"/>
      <c r="KZG109" s="848"/>
      <c r="KZH109" s="848"/>
      <c r="KZI109" s="848"/>
      <c r="KZJ109" s="848"/>
      <c r="KZK109" s="848"/>
      <c r="KZL109" s="848"/>
      <c r="KZM109" s="848"/>
      <c r="KZN109" s="848"/>
      <c r="KZO109" s="848"/>
      <c r="KZP109" s="848"/>
      <c r="KZQ109" s="848"/>
      <c r="KZR109" s="848"/>
      <c r="KZS109" s="848"/>
      <c r="KZT109" s="848"/>
      <c r="KZU109" s="848"/>
      <c r="KZV109" s="848"/>
      <c r="KZW109" s="848"/>
      <c r="KZX109" s="848"/>
      <c r="KZY109" s="848"/>
      <c r="KZZ109" s="848"/>
      <c r="LAA109" s="848"/>
      <c r="LAB109" s="848"/>
      <c r="LAC109" s="848"/>
      <c r="LAD109" s="848"/>
      <c r="LAE109" s="848"/>
      <c r="LAF109" s="848"/>
      <c r="LAG109" s="848"/>
      <c r="LAH109" s="848"/>
      <c r="LAI109" s="848"/>
      <c r="LAJ109" s="848"/>
      <c r="LAK109" s="848"/>
      <c r="LAL109" s="848"/>
      <c r="LAM109" s="848"/>
      <c r="LAN109" s="848"/>
      <c r="LAO109" s="848"/>
      <c r="LAP109" s="848"/>
      <c r="LAQ109" s="848"/>
      <c r="LAR109" s="848"/>
      <c r="LAS109" s="848"/>
      <c r="LAT109" s="848"/>
      <c r="LAU109" s="848"/>
      <c r="LAV109" s="848"/>
      <c r="LAW109" s="848"/>
      <c r="LAX109" s="848"/>
      <c r="LAY109" s="848"/>
      <c r="LAZ109" s="848"/>
      <c r="LBA109" s="848"/>
      <c r="LBB109" s="848"/>
      <c r="LBC109" s="848"/>
      <c r="LBD109" s="848"/>
      <c r="LBE109" s="848"/>
      <c r="LBF109" s="848"/>
      <c r="LBG109" s="848"/>
      <c r="LBH109" s="848"/>
      <c r="LBI109" s="848"/>
      <c r="LBJ109" s="848"/>
      <c r="LBK109" s="848"/>
      <c r="LBL109" s="848"/>
      <c r="LBM109" s="848"/>
      <c r="LBN109" s="848"/>
      <c r="LBO109" s="848"/>
      <c r="LBP109" s="848"/>
      <c r="LBQ109" s="848"/>
      <c r="LBR109" s="848"/>
      <c r="LBS109" s="848"/>
      <c r="LBT109" s="848"/>
      <c r="LBU109" s="848"/>
      <c r="LBV109" s="848"/>
      <c r="LBW109" s="848"/>
      <c r="LBX109" s="848"/>
      <c r="LBY109" s="848"/>
      <c r="LBZ109" s="848"/>
      <c r="LCA109" s="848"/>
      <c r="LCB109" s="848"/>
      <c r="LCC109" s="848"/>
      <c r="LCD109" s="848"/>
      <c r="LCE109" s="848"/>
      <c r="LCF109" s="848"/>
      <c r="LCG109" s="848"/>
      <c r="LCH109" s="848"/>
      <c r="LCI109" s="848"/>
      <c r="LCJ109" s="848"/>
      <c r="LCK109" s="848"/>
      <c r="LCL109" s="848"/>
      <c r="LCM109" s="848"/>
      <c r="LCN109" s="848"/>
      <c r="LCO109" s="848"/>
      <c r="LCP109" s="848"/>
      <c r="LCQ109" s="848"/>
      <c r="LCR109" s="848"/>
      <c r="LCS109" s="848"/>
      <c r="LCT109" s="848"/>
      <c r="LCU109" s="848"/>
      <c r="LCV109" s="848"/>
      <c r="LCW109" s="848"/>
      <c r="LCX109" s="848"/>
      <c r="LCY109" s="848"/>
      <c r="LCZ109" s="848"/>
      <c r="LDA109" s="848"/>
      <c r="LDB109" s="848"/>
      <c r="LDC109" s="848"/>
      <c r="LDD109" s="848"/>
      <c r="LDE109" s="848"/>
      <c r="LDF109" s="848"/>
      <c r="LDG109" s="848"/>
      <c r="LDH109" s="848"/>
      <c r="LDI109" s="848"/>
      <c r="LDJ109" s="848"/>
      <c r="LDK109" s="848"/>
      <c r="LDL109" s="848"/>
      <c r="LDM109" s="848"/>
      <c r="LDN109" s="848"/>
      <c r="LDO109" s="848"/>
      <c r="LDP109" s="848"/>
      <c r="LDQ109" s="848"/>
      <c r="LDR109" s="848"/>
      <c r="LDS109" s="848"/>
      <c r="LDT109" s="848"/>
      <c r="LDU109" s="848"/>
      <c r="LDV109" s="848"/>
      <c r="LDW109" s="848"/>
      <c r="LDX109" s="848"/>
      <c r="LDY109" s="848"/>
      <c r="LDZ109" s="848"/>
      <c r="LEA109" s="848"/>
      <c r="LEB109" s="848"/>
      <c r="LEC109" s="848"/>
      <c r="LED109" s="848"/>
      <c r="LEE109" s="848"/>
      <c r="LEF109" s="848"/>
      <c r="LEG109" s="848"/>
      <c r="LEH109" s="848"/>
      <c r="LEI109" s="848"/>
      <c r="LEJ109" s="848"/>
      <c r="LEK109" s="848"/>
      <c r="LEL109" s="848"/>
      <c r="LEM109" s="848"/>
      <c r="LEN109" s="848"/>
      <c r="LEO109" s="848"/>
      <c r="LEP109" s="848"/>
      <c r="LEQ109" s="848"/>
      <c r="LER109" s="848"/>
      <c r="LES109" s="848"/>
      <c r="LET109" s="848"/>
      <c r="LEU109" s="848"/>
      <c r="LEV109" s="848"/>
      <c r="LEW109" s="848"/>
      <c r="LEX109" s="848"/>
      <c r="LEY109" s="848"/>
      <c r="LEZ109" s="848"/>
      <c r="LFA109" s="848"/>
      <c r="LFB109" s="848"/>
      <c r="LFC109" s="848"/>
      <c r="LFD109" s="848"/>
      <c r="LFE109" s="848"/>
      <c r="LFF109" s="848"/>
      <c r="LFG109" s="848"/>
      <c r="LFH109" s="848"/>
      <c r="LFI109" s="848"/>
      <c r="LFJ109" s="848"/>
      <c r="LFK109" s="848"/>
      <c r="LFL109" s="848"/>
      <c r="LFM109" s="848"/>
      <c r="LFN109" s="848"/>
      <c r="LFO109" s="848"/>
      <c r="LFP109" s="848"/>
      <c r="LFQ109" s="848"/>
      <c r="LFR109" s="848"/>
      <c r="LFS109" s="848"/>
      <c r="LFT109" s="848"/>
      <c r="LFU109" s="848"/>
      <c r="LFV109" s="848"/>
      <c r="LFW109" s="848"/>
      <c r="LFX109" s="848"/>
      <c r="LFY109" s="848"/>
      <c r="LFZ109" s="848"/>
      <c r="LGA109" s="848"/>
      <c r="LGB109" s="848"/>
      <c r="LGC109" s="848"/>
      <c r="LGD109" s="848"/>
      <c r="LGE109" s="848"/>
      <c r="LGF109" s="848"/>
      <c r="LGG109" s="848"/>
      <c r="LGH109" s="848"/>
      <c r="LGI109" s="848"/>
      <c r="LGJ109" s="848"/>
      <c r="LGK109" s="848"/>
      <c r="LGL109" s="848"/>
      <c r="LGM109" s="848"/>
      <c r="LGN109" s="848"/>
      <c r="LGO109" s="848"/>
      <c r="LGP109" s="848"/>
      <c r="LGQ109" s="848"/>
      <c r="LGR109" s="848"/>
      <c r="LGS109" s="848"/>
      <c r="LGT109" s="848"/>
      <c r="LGU109" s="848"/>
      <c r="LGV109" s="848"/>
      <c r="LGW109" s="848"/>
      <c r="LGX109" s="848"/>
      <c r="LGY109" s="848"/>
      <c r="LGZ109" s="848"/>
      <c r="LHA109" s="848"/>
      <c r="LHB109" s="848"/>
      <c r="LHC109" s="848"/>
      <c r="LHD109" s="848"/>
      <c r="LHE109" s="848"/>
      <c r="LHF109" s="848"/>
      <c r="LHG109" s="848"/>
      <c r="LHH109" s="848"/>
      <c r="LHI109" s="848"/>
      <c r="LHJ109" s="848"/>
      <c r="LHK109" s="848"/>
      <c r="LHL109" s="848"/>
      <c r="LHM109" s="848"/>
      <c r="LHN109" s="848"/>
      <c r="LHO109" s="848"/>
      <c r="LHP109" s="848"/>
      <c r="LHQ109" s="848"/>
      <c r="LHR109" s="848"/>
      <c r="LHS109" s="848"/>
      <c r="LHT109" s="848"/>
      <c r="LHU109" s="848"/>
      <c r="LHV109" s="848"/>
      <c r="LHW109" s="848"/>
      <c r="LHX109" s="848"/>
      <c r="LHY109" s="848"/>
      <c r="LHZ109" s="848"/>
      <c r="LIA109" s="848"/>
      <c r="LIB109" s="848"/>
      <c r="LIC109" s="848"/>
      <c r="LID109" s="848"/>
      <c r="LIE109" s="848"/>
      <c r="LIF109" s="848"/>
      <c r="LIG109" s="848"/>
      <c r="LIH109" s="848"/>
      <c r="LII109" s="848"/>
      <c r="LIJ109" s="848"/>
      <c r="LIK109" s="848"/>
      <c r="LIL109" s="848"/>
      <c r="LIM109" s="848"/>
      <c r="LIN109" s="848"/>
      <c r="LIO109" s="848"/>
      <c r="LIP109" s="848"/>
      <c r="LIQ109" s="848"/>
      <c r="LIR109" s="848"/>
      <c r="LIS109" s="848"/>
      <c r="LIT109" s="848"/>
      <c r="LIU109" s="848"/>
      <c r="LIV109" s="848"/>
      <c r="LIW109" s="848"/>
      <c r="LIX109" s="848"/>
      <c r="LIY109" s="848"/>
      <c r="LIZ109" s="848"/>
      <c r="LJA109" s="848"/>
      <c r="LJB109" s="848"/>
      <c r="LJC109" s="848"/>
      <c r="LJD109" s="848"/>
      <c r="LJE109" s="848"/>
      <c r="LJF109" s="848"/>
      <c r="LJG109" s="848"/>
      <c r="LJH109" s="848"/>
      <c r="LJI109" s="848"/>
      <c r="LJJ109" s="848"/>
      <c r="LJK109" s="848"/>
      <c r="LJL109" s="848"/>
      <c r="LJM109" s="848"/>
      <c r="LJN109" s="848"/>
      <c r="LJO109" s="848"/>
      <c r="LJP109" s="848"/>
      <c r="LJQ109" s="848"/>
      <c r="LJR109" s="848"/>
      <c r="LJS109" s="848"/>
      <c r="LJT109" s="848"/>
      <c r="LJU109" s="848"/>
      <c r="LJV109" s="848"/>
      <c r="LJW109" s="848"/>
      <c r="LJX109" s="848"/>
      <c r="LJY109" s="848"/>
      <c r="LJZ109" s="848"/>
      <c r="LKA109" s="848"/>
      <c r="LKB109" s="848"/>
      <c r="LKC109" s="848"/>
      <c r="LKD109" s="848"/>
      <c r="LKE109" s="848"/>
      <c r="LKF109" s="848"/>
      <c r="LKG109" s="848"/>
      <c r="LKH109" s="848"/>
      <c r="LKI109" s="848"/>
      <c r="LKJ109" s="848"/>
      <c r="LKK109" s="848"/>
      <c r="LKL109" s="848"/>
      <c r="LKM109" s="848"/>
      <c r="LKN109" s="848"/>
      <c r="LKO109" s="848"/>
      <c r="LKP109" s="848"/>
      <c r="LKQ109" s="848"/>
      <c r="LKR109" s="848"/>
      <c r="LKS109" s="848"/>
      <c r="LKT109" s="848"/>
      <c r="LKU109" s="848"/>
      <c r="LKV109" s="848"/>
      <c r="LKW109" s="848"/>
      <c r="LKX109" s="848"/>
      <c r="LKY109" s="848"/>
      <c r="LKZ109" s="848"/>
      <c r="LLA109" s="848"/>
      <c r="LLB109" s="848"/>
      <c r="LLC109" s="848"/>
      <c r="LLD109" s="848"/>
      <c r="LLE109" s="848"/>
      <c r="LLF109" s="848"/>
      <c r="LLG109" s="848"/>
      <c r="LLH109" s="848"/>
      <c r="LLI109" s="848"/>
      <c r="LLJ109" s="848"/>
      <c r="LLK109" s="848"/>
      <c r="LLL109" s="848"/>
      <c r="LLM109" s="848"/>
      <c r="LLN109" s="848"/>
      <c r="LLO109" s="848"/>
      <c r="LLP109" s="848"/>
      <c r="LLQ109" s="848"/>
      <c r="LLR109" s="848"/>
      <c r="LLS109" s="848"/>
      <c r="LLT109" s="848"/>
      <c r="LLU109" s="848"/>
      <c r="LLV109" s="848"/>
      <c r="LLW109" s="848"/>
      <c r="LLX109" s="848"/>
      <c r="LLY109" s="848"/>
      <c r="LLZ109" s="848"/>
      <c r="LMA109" s="848"/>
      <c r="LMB109" s="848"/>
      <c r="LMC109" s="848"/>
      <c r="LMD109" s="848"/>
      <c r="LME109" s="848"/>
      <c r="LMF109" s="848"/>
      <c r="LMG109" s="848"/>
      <c r="LMH109" s="848"/>
      <c r="LMI109" s="848"/>
      <c r="LMJ109" s="848"/>
      <c r="LMK109" s="848"/>
      <c r="LML109" s="848"/>
      <c r="LMM109" s="848"/>
      <c r="LMN109" s="848"/>
      <c r="LMO109" s="848"/>
      <c r="LMP109" s="848"/>
      <c r="LMQ109" s="848"/>
      <c r="LMR109" s="848"/>
      <c r="LMS109" s="848"/>
      <c r="LMT109" s="848"/>
      <c r="LMU109" s="848"/>
      <c r="LMV109" s="848"/>
      <c r="LMW109" s="848"/>
      <c r="LMX109" s="848"/>
      <c r="LMY109" s="848"/>
      <c r="LMZ109" s="848"/>
      <c r="LNA109" s="848"/>
      <c r="LNB109" s="848"/>
      <c r="LNC109" s="848"/>
      <c r="LND109" s="848"/>
      <c r="LNE109" s="848"/>
      <c r="LNF109" s="848"/>
      <c r="LNG109" s="848"/>
      <c r="LNH109" s="848"/>
      <c r="LNI109" s="848"/>
      <c r="LNJ109" s="848"/>
      <c r="LNK109" s="848"/>
      <c r="LNL109" s="848"/>
      <c r="LNM109" s="848"/>
      <c r="LNN109" s="848"/>
      <c r="LNO109" s="848"/>
      <c r="LNP109" s="848"/>
      <c r="LNQ109" s="848"/>
      <c r="LNR109" s="848"/>
      <c r="LNS109" s="848"/>
      <c r="LNT109" s="848"/>
      <c r="LNU109" s="848"/>
      <c r="LNV109" s="848"/>
      <c r="LNW109" s="848"/>
      <c r="LNX109" s="848"/>
      <c r="LNY109" s="848"/>
      <c r="LNZ109" s="848"/>
      <c r="LOA109" s="848"/>
      <c r="LOB109" s="848"/>
      <c r="LOC109" s="848"/>
      <c r="LOD109" s="848"/>
      <c r="LOE109" s="848"/>
      <c r="LOF109" s="848"/>
      <c r="LOG109" s="848"/>
      <c r="LOH109" s="848"/>
      <c r="LOI109" s="848"/>
      <c r="LOJ109" s="848"/>
      <c r="LOK109" s="848"/>
      <c r="LOL109" s="848"/>
      <c r="LOM109" s="848"/>
      <c r="LON109" s="848"/>
      <c r="LOO109" s="848"/>
      <c r="LOP109" s="848"/>
      <c r="LOQ109" s="848"/>
      <c r="LOR109" s="848"/>
      <c r="LOS109" s="848"/>
      <c r="LOT109" s="848"/>
      <c r="LOU109" s="848"/>
      <c r="LOV109" s="848"/>
      <c r="LOW109" s="848"/>
      <c r="LOX109" s="848"/>
      <c r="LOY109" s="848"/>
      <c r="LOZ109" s="848"/>
      <c r="LPA109" s="848"/>
      <c r="LPB109" s="848"/>
      <c r="LPC109" s="848"/>
      <c r="LPD109" s="848"/>
      <c r="LPE109" s="848"/>
      <c r="LPF109" s="848"/>
      <c r="LPG109" s="848"/>
      <c r="LPH109" s="848"/>
      <c r="LPI109" s="848"/>
      <c r="LPJ109" s="848"/>
      <c r="LPK109" s="848"/>
      <c r="LPL109" s="848"/>
      <c r="LPM109" s="848"/>
      <c r="LPN109" s="848"/>
      <c r="LPO109" s="848"/>
      <c r="LPP109" s="848"/>
      <c r="LPQ109" s="848"/>
      <c r="LPR109" s="848"/>
      <c r="LPS109" s="848"/>
      <c r="LPT109" s="848"/>
      <c r="LPU109" s="848"/>
      <c r="LPV109" s="848"/>
      <c r="LPW109" s="848"/>
      <c r="LPX109" s="848"/>
      <c r="LPY109" s="848"/>
      <c r="LPZ109" s="848"/>
      <c r="LQA109" s="848"/>
      <c r="LQB109" s="848"/>
      <c r="LQC109" s="848"/>
      <c r="LQD109" s="848"/>
      <c r="LQE109" s="848"/>
      <c r="LQF109" s="848"/>
      <c r="LQG109" s="848"/>
      <c r="LQH109" s="848"/>
      <c r="LQI109" s="848"/>
      <c r="LQJ109" s="848"/>
      <c r="LQK109" s="848"/>
      <c r="LQL109" s="848"/>
      <c r="LQM109" s="848"/>
      <c r="LQN109" s="848"/>
      <c r="LQO109" s="848"/>
      <c r="LQP109" s="848"/>
      <c r="LQQ109" s="848"/>
      <c r="LQR109" s="848"/>
      <c r="LQS109" s="848"/>
      <c r="LQT109" s="848"/>
      <c r="LQU109" s="848"/>
      <c r="LQV109" s="848"/>
      <c r="LQW109" s="848"/>
      <c r="LQX109" s="848"/>
      <c r="LQY109" s="848"/>
      <c r="LQZ109" s="848"/>
      <c r="LRA109" s="848"/>
      <c r="LRB109" s="848"/>
      <c r="LRC109" s="848"/>
      <c r="LRD109" s="848"/>
      <c r="LRE109" s="848"/>
      <c r="LRF109" s="848"/>
      <c r="LRG109" s="848"/>
      <c r="LRH109" s="848"/>
      <c r="LRI109" s="848"/>
      <c r="LRJ109" s="848"/>
      <c r="LRK109" s="848"/>
      <c r="LRL109" s="848"/>
      <c r="LRM109" s="848"/>
      <c r="LRN109" s="848"/>
      <c r="LRO109" s="848"/>
      <c r="LRP109" s="848"/>
      <c r="LRQ109" s="848"/>
      <c r="LRR109" s="848"/>
      <c r="LRS109" s="848"/>
      <c r="LRT109" s="848"/>
      <c r="LRU109" s="848"/>
      <c r="LRV109" s="848"/>
      <c r="LRW109" s="848"/>
      <c r="LRX109" s="848"/>
      <c r="LRY109" s="848"/>
      <c r="LRZ109" s="848"/>
      <c r="LSA109" s="848"/>
      <c r="LSB109" s="848"/>
      <c r="LSC109" s="848"/>
      <c r="LSD109" s="848"/>
      <c r="LSE109" s="848"/>
      <c r="LSF109" s="848"/>
      <c r="LSG109" s="848"/>
      <c r="LSH109" s="848"/>
      <c r="LSI109" s="848"/>
      <c r="LSJ109" s="848"/>
      <c r="LSK109" s="848"/>
      <c r="LSL109" s="848"/>
      <c r="LSM109" s="848"/>
      <c r="LSN109" s="848"/>
      <c r="LSO109" s="848"/>
      <c r="LSP109" s="848"/>
      <c r="LSQ109" s="848"/>
      <c r="LSR109" s="848"/>
      <c r="LSS109" s="848"/>
      <c r="LST109" s="848"/>
      <c r="LSU109" s="848"/>
      <c r="LSV109" s="848"/>
      <c r="LSW109" s="848"/>
      <c r="LSX109" s="848"/>
      <c r="LSY109" s="848"/>
      <c r="LSZ109" s="848"/>
      <c r="LTA109" s="848"/>
      <c r="LTB109" s="848"/>
      <c r="LTC109" s="848"/>
      <c r="LTD109" s="848"/>
      <c r="LTE109" s="848"/>
      <c r="LTF109" s="848"/>
      <c r="LTG109" s="848"/>
      <c r="LTH109" s="848"/>
      <c r="LTI109" s="848"/>
      <c r="LTJ109" s="848"/>
      <c r="LTK109" s="848"/>
      <c r="LTL109" s="848"/>
      <c r="LTM109" s="848"/>
      <c r="LTN109" s="848"/>
      <c r="LTO109" s="848"/>
      <c r="LTP109" s="848"/>
      <c r="LTQ109" s="848"/>
      <c r="LTR109" s="848"/>
      <c r="LTS109" s="848"/>
      <c r="LTT109" s="848"/>
      <c r="LTU109" s="848"/>
      <c r="LTV109" s="848"/>
      <c r="LTW109" s="848"/>
      <c r="LTX109" s="848"/>
      <c r="LTY109" s="848"/>
      <c r="LTZ109" s="848"/>
      <c r="LUA109" s="848"/>
      <c r="LUB109" s="848"/>
      <c r="LUC109" s="848"/>
      <c r="LUD109" s="848"/>
      <c r="LUE109" s="848"/>
      <c r="LUF109" s="848"/>
      <c r="LUG109" s="848"/>
      <c r="LUH109" s="848"/>
      <c r="LUI109" s="848"/>
      <c r="LUJ109" s="848"/>
      <c r="LUK109" s="848"/>
      <c r="LUL109" s="848"/>
      <c r="LUM109" s="848"/>
      <c r="LUN109" s="848"/>
      <c r="LUO109" s="848"/>
      <c r="LUP109" s="848"/>
      <c r="LUQ109" s="848"/>
      <c r="LUR109" s="848"/>
      <c r="LUS109" s="848"/>
      <c r="LUT109" s="848"/>
      <c r="LUU109" s="848"/>
      <c r="LUV109" s="848"/>
      <c r="LUW109" s="848"/>
      <c r="LUX109" s="848"/>
      <c r="LUY109" s="848"/>
      <c r="LUZ109" s="848"/>
      <c r="LVA109" s="848"/>
      <c r="LVB109" s="848"/>
      <c r="LVC109" s="848"/>
      <c r="LVD109" s="848"/>
      <c r="LVE109" s="848"/>
      <c r="LVF109" s="848"/>
      <c r="LVG109" s="848"/>
      <c r="LVH109" s="848"/>
      <c r="LVI109" s="848"/>
      <c r="LVJ109" s="848"/>
      <c r="LVK109" s="848"/>
      <c r="LVL109" s="848"/>
      <c r="LVM109" s="848"/>
      <c r="LVN109" s="848"/>
      <c r="LVO109" s="848"/>
      <c r="LVP109" s="848"/>
      <c r="LVQ109" s="848"/>
      <c r="LVR109" s="848"/>
      <c r="LVS109" s="848"/>
      <c r="LVT109" s="848"/>
      <c r="LVU109" s="848"/>
      <c r="LVV109" s="848"/>
      <c r="LVW109" s="848"/>
      <c r="LVX109" s="848"/>
      <c r="LVY109" s="848"/>
      <c r="LVZ109" s="848"/>
      <c r="LWA109" s="848"/>
      <c r="LWB109" s="848"/>
      <c r="LWC109" s="848"/>
      <c r="LWD109" s="848"/>
      <c r="LWE109" s="848"/>
      <c r="LWF109" s="848"/>
      <c r="LWG109" s="848"/>
      <c r="LWH109" s="848"/>
      <c r="LWI109" s="848"/>
      <c r="LWJ109" s="848"/>
      <c r="LWK109" s="848"/>
      <c r="LWL109" s="848"/>
      <c r="LWM109" s="848"/>
      <c r="LWN109" s="848"/>
      <c r="LWO109" s="848"/>
      <c r="LWP109" s="848"/>
      <c r="LWQ109" s="848"/>
      <c r="LWR109" s="848"/>
      <c r="LWS109" s="848"/>
      <c r="LWT109" s="848"/>
      <c r="LWU109" s="848"/>
      <c r="LWV109" s="848"/>
      <c r="LWW109" s="848"/>
      <c r="LWX109" s="848"/>
      <c r="LWY109" s="848"/>
      <c r="LWZ109" s="848"/>
      <c r="LXA109" s="848"/>
      <c r="LXB109" s="848"/>
      <c r="LXC109" s="848"/>
      <c r="LXD109" s="848"/>
      <c r="LXE109" s="848"/>
      <c r="LXF109" s="848"/>
      <c r="LXG109" s="848"/>
      <c r="LXH109" s="848"/>
      <c r="LXI109" s="848"/>
      <c r="LXJ109" s="848"/>
      <c r="LXK109" s="848"/>
      <c r="LXL109" s="848"/>
      <c r="LXM109" s="848"/>
      <c r="LXN109" s="848"/>
      <c r="LXO109" s="848"/>
      <c r="LXP109" s="848"/>
      <c r="LXQ109" s="848"/>
      <c r="LXR109" s="848"/>
      <c r="LXS109" s="848"/>
      <c r="LXT109" s="848"/>
      <c r="LXU109" s="848"/>
      <c r="LXV109" s="848"/>
      <c r="LXW109" s="848"/>
      <c r="LXX109" s="848"/>
      <c r="LXY109" s="848"/>
      <c r="LXZ109" s="848"/>
      <c r="LYA109" s="848"/>
      <c r="LYB109" s="848"/>
      <c r="LYC109" s="848"/>
      <c r="LYD109" s="848"/>
      <c r="LYE109" s="848"/>
      <c r="LYF109" s="848"/>
      <c r="LYG109" s="848"/>
      <c r="LYH109" s="848"/>
      <c r="LYI109" s="848"/>
      <c r="LYJ109" s="848"/>
      <c r="LYK109" s="848"/>
      <c r="LYL109" s="848"/>
      <c r="LYM109" s="848"/>
      <c r="LYN109" s="848"/>
      <c r="LYO109" s="848"/>
      <c r="LYP109" s="848"/>
      <c r="LYQ109" s="848"/>
      <c r="LYR109" s="848"/>
      <c r="LYS109" s="848"/>
      <c r="LYT109" s="848"/>
      <c r="LYU109" s="848"/>
      <c r="LYV109" s="848"/>
      <c r="LYW109" s="848"/>
      <c r="LYX109" s="848"/>
      <c r="LYY109" s="848"/>
      <c r="LYZ109" s="848"/>
      <c r="LZA109" s="848"/>
      <c r="LZB109" s="848"/>
      <c r="LZC109" s="848"/>
      <c r="LZD109" s="848"/>
      <c r="LZE109" s="848"/>
      <c r="LZF109" s="848"/>
      <c r="LZG109" s="848"/>
      <c r="LZH109" s="848"/>
      <c r="LZI109" s="848"/>
      <c r="LZJ109" s="848"/>
      <c r="LZK109" s="848"/>
      <c r="LZL109" s="848"/>
      <c r="LZM109" s="848"/>
      <c r="LZN109" s="848"/>
      <c r="LZO109" s="848"/>
      <c r="LZP109" s="848"/>
      <c r="LZQ109" s="848"/>
      <c r="LZR109" s="848"/>
      <c r="LZS109" s="848"/>
      <c r="LZT109" s="848"/>
      <c r="LZU109" s="848"/>
      <c r="LZV109" s="848"/>
      <c r="LZW109" s="848"/>
      <c r="LZX109" s="848"/>
      <c r="LZY109" s="848"/>
      <c r="LZZ109" s="848"/>
      <c r="MAA109" s="848"/>
      <c r="MAB109" s="848"/>
      <c r="MAC109" s="848"/>
      <c r="MAD109" s="848"/>
      <c r="MAE109" s="848"/>
      <c r="MAF109" s="848"/>
      <c r="MAG109" s="848"/>
      <c r="MAH109" s="848"/>
      <c r="MAI109" s="848"/>
      <c r="MAJ109" s="848"/>
      <c r="MAK109" s="848"/>
      <c r="MAL109" s="848"/>
      <c r="MAM109" s="848"/>
      <c r="MAN109" s="848"/>
      <c r="MAO109" s="848"/>
      <c r="MAP109" s="848"/>
      <c r="MAQ109" s="848"/>
      <c r="MAR109" s="848"/>
      <c r="MAS109" s="848"/>
      <c r="MAT109" s="848"/>
      <c r="MAU109" s="848"/>
      <c r="MAV109" s="848"/>
      <c r="MAW109" s="848"/>
      <c r="MAX109" s="848"/>
      <c r="MAY109" s="848"/>
      <c r="MAZ109" s="848"/>
      <c r="MBA109" s="848"/>
      <c r="MBB109" s="848"/>
      <c r="MBC109" s="848"/>
      <c r="MBD109" s="848"/>
      <c r="MBE109" s="848"/>
      <c r="MBF109" s="848"/>
      <c r="MBG109" s="848"/>
      <c r="MBH109" s="848"/>
      <c r="MBI109" s="848"/>
      <c r="MBJ109" s="848"/>
      <c r="MBK109" s="848"/>
      <c r="MBL109" s="848"/>
      <c r="MBM109" s="848"/>
      <c r="MBN109" s="848"/>
      <c r="MBO109" s="848"/>
      <c r="MBP109" s="848"/>
      <c r="MBQ109" s="848"/>
      <c r="MBR109" s="848"/>
      <c r="MBS109" s="848"/>
      <c r="MBT109" s="848"/>
      <c r="MBU109" s="848"/>
      <c r="MBV109" s="848"/>
      <c r="MBW109" s="848"/>
      <c r="MBX109" s="848"/>
      <c r="MBY109" s="848"/>
      <c r="MBZ109" s="848"/>
      <c r="MCA109" s="848"/>
      <c r="MCB109" s="848"/>
      <c r="MCC109" s="848"/>
      <c r="MCD109" s="848"/>
      <c r="MCE109" s="848"/>
      <c r="MCF109" s="848"/>
      <c r="MCG109" s="848"/>
      <c r="MCH109" s="848"/>
      <c r="MCI109" s="848"/>
      <c r="MCJ109" s="848"/>
      <c r="MCK109" s="848"/>
      <c r="MCL109" s="848"/>
      <c r="MCM109" s="848"/>
      <c r="MCN109" s="848"/>
      <c r="MCO109" s="848"/>
      <c r="MCP109" s="848"/>
      <c r="MCQ109" s="848"/>
      <c r="MCR109" s="848"/>
      <c r="MCS109" s="848"/>
      <c r="MCT109" s="848"/>
      <c r="MCU109" s="848"/>
      <c r="MCV109" s="848"/>
      <c r="MCW109" s="848"/>
      <c r="MCX109" s="848"/>
      <c r="MCY109" s="848"/>
      <c r="MCZ109" s="848"/>
      <c r="MDA109" s="848"/>
      <c r="MDB109" s="848"/>
      <c r="MDC109" s="848"/>
      <c r="MDD109" s="848"/>
      <c r="MDE109" s="848"/>
      <c r="MDF109" s="848"/>
      <c r="MDG109" s="848"/>
      <c r="MDH109" s="848"/>
      <c r="MDI109" s="848"/>
      <c r="MDJ109" s="848"/>
      <c r="MDK109" s="848"/>
      <c r="MDL109" s="848"/>
      <c r="MDM109" s="848"/>
      <c r="MDN109" s="848"/>
      <c r="MDO109" s="848"/>
      <c r="MDP109" s="848"/>
      <c r="MDQ109" s="848"/>
      <c r="MDR109" s="848"/>
      <c r="MDS109" s="848"/>
      <c r="MDT109" s="848"/>
      <c r="MDU109" s="848"/>
      <c r="MDV109" s="848"/>
      <c r="MDW109" s="848"/>
      <c r="MDX109" s="848"/>
      <c r="MDY109" s="848"/>
      <c r="MDZ109" s="848"/>
      <c r="MEA109" s="848"/>
      <c r="MEB109" s="848"/>
      <c r="MEC109" s="848"/>
      <c r="MED109" s="848"/>
      <c r="MEE109" s="848"/>
      <c r="MEF109" s="848"/>
      <c r="MEG109" s="848"/>
      <c r="MEH109" s="848"/>
      <c r="MEI109" s="848"/>
      <c r="MEJ109" s="848"/>
      <c r="MEK109" s="848"/>
      <c r="MEL109" s="848"/>
      <c r="MEM109" s="848"/>
      <c r="MEN109" s="848"/>
      <c r="MEO109" s="848"/>
      <c r="MEP109" s="848"/>
      <c r="MEQ109" s="848"/>
      <c r="MER109" s="848"/>
      <c r="MES109" s="848"/>
      <c r="MET109" s="848"/>
      <c r="MEU109" s="848"/>
      <c r="MEV109" s="848"/>
      <c r="MEW109" s="848"/>
      <c r="MEX109" s="848"/>
      <c r="MEY109" s="848"/>
      <c r="MEZ109" s="848"/>
      <c r="MFA109" s="848"/>
      <c r="MFB109" s="848"/>
      <c r="MFC109" s="848"/>
      <c r="MFD109" s="848"/>
      <c r="MFE109" s="848"/>
      <c r="MFF109" s="848"/>
      <c r="MFG109" s="848"/>
      <c r="MFH109" s="848"/>
      <c r="MFI109" s="848"/>
      <c r="MFJ109" s="848"/>
      <c r="MFK109" s="848"/>
      <c r="MFL109" s="848"/>
      <c r="MFM109" s="848"/>
      <c r="MFN109" s="848"/>
      <c r="MFO109" s="848"/>
      <c r="MFP109" s="848"/>
      <c r="MFQ109" s="848"/>
      <c r="MFR109" s="848"/>
      <c r="MFS109" s="848"/>
      <c r="MFT109" s="848"/>
      <c r="MFU109" s="848"/>
      <c r="MFV109" s="848"/>
      <c r="MFW109" s="848"/>
      <c r="MFX109" s="848"/>
      <c r="MFY109" s="848"/>
      <c r="MFZ109" s="848"/>
      <c r="MGA109" s="848"/>
      <c r="MGB109" s="848"/>
      <c r="MGC109" s="848"/>
      <c r="MGD109" s="848"/>
      <c r="MGE109" s="848"/>
      <c r="MGF109" s="848"/>
      <c r="MGG109" s="848"/>
      <c r="MGH109" s="848"/>
      <c r="MGI109" s="848"/>
      <c r="MGJ109" s="848"/>
      <c r="MGK109" s="848"/>
      <c r="MGL109" s="848"/>
      <c r="MGM109" s="848"/>
      <c r="MGN109" s="848"/>
      <c r="MGO109" s="848"/>
      <c r="MGP109" s="848"/>
      <c r="MGQ109" s="848"/>
      <c r="MGR109" s="848"/>
      <c r="MGS109" s="848"/>
      <c r="MGT109" s="848"/>
      <c r="MGU109" s="848"/>
      <c r="MGV109" s="848"/>
      <c r="MGW109" s="848"/>
      <c r="MGX109" s="848"/>
      <c r="MGY109" s="848"/>
      <c r="MGZ109" s="848"/>
      <c r="MHA109" s="848"/>
      <c r="MHB109" s="848"/>
      <c r="MHC109" s="848"/>
      <c r="MHD109" s="848"/>
      <c r="MHE109" s="848"/>
      <c r="MHF109" s="848"/>
      <c r="MHG109" s="848"/>
      <c r="MHH109" s="848"/>
      <c r="MHI109" s="848"/>
      <c r="MHJ109" s="848"/>
      <c r="MHK109" s="848"/>
      <c r="MHL109" s="848"/>
      <c r="MHM109" s="848"/>
      <c r="MHN109" s="848"/>
      <c r="MHO109" s="848"/>
      <c r="MHP109" s="848"/>
      <c r="MHQ109" s="848"/>
      <c r="MHR109" s="848"/>
      <c r="MHS109" s="848"/>
      <c r="MHT109" s="848"/>
      <c r="MHU109" s="848"/>
      <c r="MHV109" s="848"/>
      <c r="MHW109" s="848"/>
      <c r="MHX109" s="848"/>
      <c r="MHY109" s="848"/>
      <c r="MHZ109" s="848"/>
      <c r="MIA109" s="848"/>
      <c r="MIB109" s="848"/>
      <c r="MIC109" s="848"/>
      <c r="MID109" s="848"/>
      <c r="MIE109" s="848"/>
      <c r="MIF109" s="848"/>
      <c r="MIG109" s="848"/>
      <c r="MIH109" s="848"/>
      <c r="MII109" s="848"/>
      <c r="MIJ109" s="848"/>
      <c r="MIK109" s="848"/>
      <c r="MIL109" s="848"/>
      <c r="MIM109" s="848"/>
      <c r="MIN109" s="848"/>
      <c r="MIO109" s="848"/>
      <c r="MIP109" s="848"/>
      <c r="MIQ109" s="848"/>
      <c r="MIR109" s="848"/>
      <c r="MIS109" s="848"/>
      <c r="MIT109" s="848"/>
      <c r="MIU109" s="848"/>
      <c r="MIV109" s="848"/>
      <c r="MIW109" s="848"/>
      <c r="MIX109" s="848"/>
      <c r="MIY109" s="848"/>
      <c r="MIZ109" s="848"/>
      <c r="MJA109" s="848"/>
      <c r="MJB109" s="848"/>
      <c r="MJC109" s="848"/>
      <c r="MJD109" s="848"/>
      <c r="MJE109" s="848"/>
      <c r="MJF109" s="848"/>
      <c r="MJG109" s="848"/>
      <c r="MJH109" s="848"/>
      <c r="MJI109" s="848"/>
      <c r="MJJ109" s="848"/>
      <c r="MJK109" s="848"/>
      <c r="MJL109" s="848"/>
      <c r="MJM109" s="848"/>
      <c r="MJN109" s="848"/>
      <c r="MJO109" s="848"/>
      <c r="MJP109" s="848"/>
      <c r="MJQ109" s="848"/>
      <c r="MJR109" s="848"/>
      <c r="MJS109" s="848"/>
      <c r="MJT109" s="848"/>
      <c r="MJU109" s="848"/>
      <c r="MJV109" s="848"/>
      <c r="MJW109" s="848"/>
      <c r="MJX109" s="848"/>
      <c r="MJY109" s="848"/>
      <c r="MJZ109" s="848"/>
      <c r="MKA109" s="848"/>
      <c r="MKB109" s="848"/>
      <c r="MKC109" s="848"/>
      <c r="MKD109" s="848"/>
      <c r="MKE109" s="848"/>
      <c r="MKF109" s="848"/>
      <c r="MKG109" s="848"/>
      <c r="MKH109" s="848"/>
      <c r="MKI109" s="848"/>
      <c r="MKJ109" s="848"/>
      <c r="MKK109" s="848"/>
      <c r="MKL109" s="848"/>
      <c r="MKM109" s="848"/>
      <c r="MKN109" s="848"/>
      <c r="MKO109" s="848"/>
      <c r="MKP109" s="848"/>
      <c r="MKQ109" s="848"/>
      <c r="MKR109" s="848"/>
      <c r="MKS109" s="848"/>
      <c r="MKT109" s="848"/>
      <c r="MKU109" s="848"/>
      <c r="MKV109" s="848"/>
      <c r="MKW109" s="848"/>
      <c r="MKX109" s="848"/>
      <c r="MKY109" s="848"/>
      <c r="MKZ109" s="848"/>
      <c r="MLA109" s="848"/>
      <c r="MLB109" s="848"/>
      <c r="MLC109" s="848"/>
      <c r="MLD109" s="848"/>
      <c r="MLE109" s="848"/>
      <c r="MLF109" s="848"/>
      <c r="MLG109" s="848"/>
      <c r="MLH109" s="848"/>
      <c r="MLI109" s="848"/>
      <c r="MLJ109" s="848"/>
      <c r="MLK109" s="848"/>
      <c r="MLL109" s="848"/>
      <c r="MLM109" s="848"/>
      <c r="MLN109" s="848"/>
      <c r="MLO109" s="848"/>
      <c r="MLP109" s="848"/>
      <c r="MLQ109" s="848"/>
      <c r="MLR109" s="848"/>
      <c r="MLS109" s="848"/>
      <c r="MLT109" s="848"/>
      <c r="MLU109" s="848"/>
      <c r="MLV109" s="848"/>
      <c r="MLW109" s="848"/>
      <c r="MLX109" s="848"/>
      <c r="MLY109" s="848"/>
      <c r="MLZ109" s="848"/>
      <c r="MMA109" s="848"/>
      <c r="MMB109" s="848"/>
      <c r="MMC109" s="848"/>
      <c r="MMD109" s="848"/>
      <c r="MME109" s="848"/>
      <c r="MMF109" s="848"/>
      <c r="MMG109" s="848"/>
      <c r="MMH109" s="848"/>
      <c r="MMI109" s="848"/>
      <c r="MMJ109" s="848"/>
      <c r="MMK109" s="848"/>
      <c r="MML109" s="848"/>
      <c r="MMM109" s="848"/>
      <c r="MMN109" s="848"/>
      <c r="MMO109" s="848"/>
      <c r="MMP109" s="848"/>
      <c r="MMQ109" s="848"/>
      <c r="MMR109" s="848"/>
      <c r="MMS109" s="848"/>
      <c r="MMT109" s="848"/>
      <c r="MMU109" s="848"/>
      <c r="MMV109" s="848"/>
      <c r="MMW109" s="848"/>
      <c r="MMX109" s="848"/>
      <c r="MMY109" s="848"/>
      <c r="MMZ109" s="848"/>
      <c r="MNA109" s="848"/>
      <c r="MNB109" s="848"/>
      <c r="MNC109" s="848"/>
      <c r="MND109" s="848"/>
      <c r="MNE109" s="848"/>
      <c r="MNF109" s="848"/>
      <c r="MNG109" s="848"/>
      <c r="MNH109" s="848"/>
      <c r="MNI109" s="848"/>
      <c r="MNJ109" s="848"/>
      <c r="MNK109" s="848"/>
      <c r="MNL109" s="848"/>
      <c r="MNM109" s="848"/>
      <c r="MNN109" s="848"/>
      <c r="MNO109" s="848"/>
      <c r="MNP109" s="848"/>
      <c r="MNQ109" s="848"/>
      <c r="MNR109" s="848"/>
      <c r="MNS109" s="848"/>
      <c r="MNT109" s="848"/>
      <c r="MNU109" s="848"/>
      <c r="MNV109" s="848"/>
      <c r="MNW109" s="848"/>
      <c r="MNX109" s="848"/>
      <c r="MNY109" s="848"/>
      <c r="MNZ109" s="848"/>
      <c r="MOA109" s="848"/>
      <c r="MOB109" s="848"/>
      <c r="MOC109" s="848"/>
      <c r="MOD109" s="848"/>
      <c r="MOE109" s="848"/>
      <c r="MOF109" s="848"/>
      <c r="MOG109" s="848"/>
      <c r="MOH109" s="848"/>
      <c r="MOI109" s="848"/>
      <c r="MOJ109" s="848"/>
      <c r="MOK109" s="848"/>
      <c r="MOL109" s="848"/>
      <c r="MOM109" s="848"/>
      <c r="MON109" s="848"/>
      <c r="MOO109" s="848"/>
      <c r="MOP109" s="848"/>
      <c r="MOQ109" s="848"/>
      <c r="MOR109" s="848"/>
      <c r="MOS109" s="848"/>
      <c r="MOT109" s="848"/>
      <c r="MOU109" s="848"/>
      <c r="MOV109" s="848"/>
      <c r="MOW109" s="848"/>
      <c r="MOX109" s="848"/>
      <c r="MOY109" s="848"/>
      <c r="MOZ109" s="848"/>
      <c r="MPA109" s="848"/>
      <c r="MPB109" s="848"/>
      <c r="MPC109" s="848"/>
      <c r="MPD109" s="848"/>
      <c r="MPE109" s="848"/>
      <c r="MPF109" s="848"/>
      <c r="MPG109" s="848"/>
      <c r="MPH109" s="848"/>
      <c r="MPI109" s="848"/>
      <c r="MPJ109" s="848"/>
      <c r="MPK109" s="848"/>
      <c r="MPL109" s="848"/>
      <c r="MPM109" s="848"/>
      <c r="MPN109" s="848"/>
      <c r="MPO109" s="848"/>
      <c r="MPP109" s="848"/>
      <c r="MPQ109" s="848"/>
      <c r="MPR109" s="848"/>
      <c r="MPS109" s="848"/>
      <c r="MPT109" s="848"/>
      <c r="MPU109" s="848"/>
      <c r="MPV109" s="848"/>
      <c r="MPW109" s="848"/>
      <c r="MPX109" s="848"/>
      <c r="MPY109" s="848"/>
      <c r="MPZ109" s="848"/>
      <c r="MQA109" s="848"/>
      <c r="MQB109" s="848"/>
      <c r="MQC109" s="848"/>
      <c r="MQD109" s="848"/>
      <c r="MQE109" s="848"/>
      <c r="MQF109" s="848"/>
      <c r="MQG109" s="848"/>
      <c r="MQH109" s="848"/>
      <c r="MQI109" s="848"/>
      <c r="MQJ109" s="848"/>
      <c r="MQK109" s="848"/>
      <c r="MQL109" s="848"/>
      <c r="MQM109" s="848"/>
      <c r="MQN109" s="848"/>
      <c r="MQO109" s="848"/>
      <c r="MQP109" s="848"/>
      <c r="MQQ109" s="848"/>
      <c r="MQR109" s="848"/>
      <c r="MQS109" s="848"/>
      <c r="MQT109" s="848"/>
      <c r="MQU109" s="848"/>
      <c r="MQV109" s="848"/>
      <c r="MQW109" s="848"/>
      <c r="MQX109" s="848"/>
      <c r="MQY109" s="848"/>
      <c r="MQZ109" s="848"/>
      <c r="MRA109" s="848"/>
      <c r="MRB109" s="848"/>
      <c r="MRC109" s="848"/>
      <c r="MRD109" s="848"/>
      <c r="MRE109" s="848"/>
      <c r="MRF109" s="848"/>
      <c r="MRG109" s="848"/>
      <c r="MRH109" s="848"/>
      <c r="MRI109" s="848"/>
      <c r="MRJ109" s="848"/>
      <c r="MRK109" s="848"/>
      <c r="MRL109" s="848"/>
      <c r="MRM109" s="848"/>
      <c r="MRN109" s="848"/>
      <c r="MRO109" s="848"/>
      <c r="MRP109" s="848"/>
      <c r="MRQ109" s="848"/>
      <c r="MRR109" s="848"/>
      <c r="MRS109" s="848"/>
      <c r="MRT109" s="848"/>
      <c r="MRU109" s="848"/>
      <c r="MRV109" s="848"/>
      <c r="MRW109" s="848"/>
      <c r="MRX109" s="848"/>
      <c r="MRY109" s="848"/>
      <c r="MRZ109" s="848"/>
      <c r="MSA109" s="848"/>
      <c r="MSB109" s="848"/>
      <c r="MSC109" s="848"/>
      <c r="MSD109" s="848"/>
      <c r="MSE109" s="848"/>
      <c r="MSF109" s="848"/>
      <c r="MSG109" s="848"/>
      <c r="MSH109" s="848"/>
      <c r="MSI109" s="848"/>
      <c r="MSJ109" s="848"/>
      <c r="MSK109" s="848"/>
      <c r="MSL109" s="848"/>
      <c r="MSM109" s="848"/>
      <c r="MSN109" s="848"/>
      <c r="MSO109" s="848"/>
      <c r="MSP109" s="848"/>
      <c r="MSQ109" s="848"/>
      <c r="MSR109" s="848"/>
      <c r="MSS109" s="848"/>
      <c r="MST109" s="848"/>
      <c r="MSU109" s="848"/>
      <c r="MSV109" s="848"/>
      <c r="MSW109" s="848"/>
      <c r="MSX109" s="848"/>
      <c r="MSY109" s="848"/>
      <c r="MSZ109" s="848"/>
      <c r="MTA109" s="848"/>
      <c r="MTB109" s="848"/>
      <c r="MTC109" s="848"/>
      <c r="MTD109" s="848"/>
      <c r="MTE109" s="848"/>
      <c r="MTF109" s="848"/>
      <c r="MTG109" s="848"/>
      <c r="MTH109" s="848"/>
      <c r="MTI109" s="848"/>
      <c r="MTJ109" s="848"/>
      <c r="MTK109" s="848"/>
      <c r="MTL109" s="848"/>
      <c r="MTM109" s="848"/>
      <c r="MTN109" s="848"/>
      <c r="MTO109" s="848"/>
      <c r="MTP109" s="848"/>
      <c r="MTQ109" s="848"/>
      <c r="MTR109" s="848"/>
      <c r="MTS109" s="848"/>
      <c r="MTT109" s="848"/>
      <c r="MTU109" s="848"/>
      <c r="MTV109" s="848"/>
      <c r="MTW109" s="848"/>
      <c r="MTX109" s="848"/>
      <c r="MTY109" s="848"/>
      <c r="MTZ109" s="848"/>
      <c r="MUA109" s="848"/>
      <c r="MUB109" s="848"/>
      <c r="MUC109" s="848"/>
      <c r="MUD109" s="848"/>
      <c r="MUE109" s="848"/>
      <c r="MUF109" s="848"/>
      <c r="MUG109" s="848"/>
      <c r="MUH109" s="848"/>
      <c r="MUI109" s="848"/>
      <c r="MUJ109" s="848"/>
      <c r="MUK109" s="848"/>
      <c r="MUL109" s="848"/>
      <c r="MUM109" s="848"/>
      <c r="MUN109" s="848"/>
      <c r="MUO109" s="848"/>
      <c r="MUP109" s="848"/>
      <c r="MUQ109" s="848"/>
      <c r="MUR109" s="848"/>
      <c r="MUS109" s="848"/>
      <c r="MUT109" s="848"/>
      <c r="MUU109" s="848"/>
      <c r="MUV109" s="848"/>
      <c r="MUW109" s="848"/>
      <c r="MUX109" s="848"/>
      <c r="MUY109" s="848"/>
      <c r="MUZ109" s="848"/>
      <c r="MVA109" s="848"/>
      <c r="MVB109" s="848"/>
      <c r="MVC109" s="848"/>
      <c r="MVD109" s="848"/>
      <c r="MVE109" s="848"/>
      <c r="MVF109" s="848"/>
      <c r="MVG109" s="848"/>
      <c r="MVH109" s="848"/>
      <c r="MVI109" s="848"/>
      <c r="MVJ109" s="848"/>
      <c r="MVK109" s="848"/>
      <c r="MVL109" s="848"/>
      <c r="MVM109" s="848"/>
      <c r="MVN109" s="848"/>
      <c r="MVO109" s="848"/>
      <c r="MVP109" s="848"/>
      <c r="MVQ109" s="848"/>
      <c r="MVR109" s="848"/>
      <c r="MVS109" s="848"/>
      <c r="MVT109" s="848"/>
      <c r="MVU109" s="848"/>
      <c r="MVV109" s="848"/>
      <c r="MVW109" s="848"/>
      <c r="MVX109" s="848"/>
      <c r="MVY109" s="848"/>
      <c r="MVZ109" s="848"/>
      <c r="MWA109" s="848"/>
      <c r="MWB109" s="848"/>
      <c r="MWC109" s="848"/>
      <c r="MWD109" s="848"/>
      <c r="MWE109" s="848"/>
      <c r="MWF109" s="848"/>
      <c r="MWG109" s="848"/>
      <c r="MWH109" s="848"/>
      <c r="MWI109" s="848"/>
      <c r="MWJ109" s="848"/>
      <c r="MWK109" s="848"/>
      <c r="MWL109" s="848"/>
      <c r="MWM109" s="848"/>
      <c r="MWN109" s="848"/>
      <c r="MWO109" s="848"/>
      <c r="MWP109" s="848"/>
      <c r="MWQ109" s="848"/>
      <c r="MWR109" s="848"/>
      <c r="MWS109" s="848"/>
      <c r="MWT109" s="848"/>
      <c r="MWU109" s="848"/>
      <c r="MWV109" s="848"/>
      <c r="MWW109" s="848"/>
      <c r="MWX109" s="848"/>
      <c r="MWY109" s="848"/>
      <c r="MWZ109" s="848"/>
      <c r="MXA109" s="848"/>
      <c r="MXB109" s="848"/>
      <c r="MXC109" s="848"/>
      <c r="MXD109" s="848"/>
      <c r="MXE109" s="848"/>
      <c r="MXF109" s="848"/>
      <c r="MXG109" s="848"/>
      <c r="MXH109" s="848"/>
      <c r="MXI109" s="848"/>
      <c r="MXJ109" s="848"/>
      <c r="MXK109" s="848"/>
      <c r="MXL109" s="848"/>
      <c r="MXM109" s="848"/>
      <c r="MXN109" s="848"/>
      <c r="MXO109" s="848"/>
      <c r="MXP109" s="848"/>
      <c r="MXQ109" s="848"/>
      <c r="MXR109" s="848"/>
      <c r="MXS109" s="848"/>
      <c r="MXT109" s="848"/>
      <c r="MXU109" s="848"/>
      <c r="MXV109" s="848"/>
      <c r="MXW109" s="848"/>
      <c r="MXX109" s="848"/>
      <c r="MXY109" s="848"/>
      <c r="MXZ109" s="848"/>
      <c r="MYA109" s="848"/>
      <c r="MYB109" s="848"/>
      <c r="MYC109" s="848"/>
      <c r="MYD109" s="848"/>
      <c r="MYE109" s="848"/>
      <c r="MYF109" s="848"/>
      <c r="MYG109" s="848"/>
      <c r="MYH109" s="848"/>
      <c r="MYI109" s="848"/>
      <c r="MYJ109" s="848"/>
      <c r="MYK109" s="848"/>
      <c r="MYL109" s="848"/>
      <c r="MYM109" s="848"/>
      <c r="MYN109" s="848"/>
      <c r="MYO109" s="848"/>
      <c r="MYP109" s="848"/>
      <c r="MYQ109" s="848"/>
      <c r="MYR109" s="848"/>
      <c r="MYS109" s="848"/>
      <c r="MYT109" s="848"/>
      <c r="MYU109" s="848"/>
      <c r="MYV109" s="848"/>
      <c r="MYW109" s="848"/>
      <c r="MYX109" s="848"/>
      <c r="MYY109" s="848"/>
      <c r="MYZ109" s="848"/>
      <c r="MZA109" s="848"/>
      <c r="MZB109" s="848"/>
      <c r="MZC109" s="848"/>
      <c r="MZD109" s="848"/>
      <c r="MZE109" s="848"/>
      <c r="MZF109" s="848"/>
      <c r="MZG109" s="848"/>
      <c r="MZH109" s="848"/>
      <c r="MZI109" s="848"/>
      <c r="MZJ109" s="848"/>
      <c r="MZK109" s="848"/>
      <c r="MZL109" s="848"/>
      <c r="MZM109" s="848"/>
      <c r="MZN109" s="848"/>
      <c r="MZO109" s="848"/>
      <c r="MZP109" s="848"/>
      <c r="MZQ109" s="848"/>
      <c r="MZR109" s="848"/>
      <c r="MZS109" s="848"/>
      <c r="MZT109" s="848"/>
      <c r="MZU109" s="848"/>
      <c r="MZV109" s="848"/>
      <c r="MZW109" s="848"/>
      <c r="MZX109" s="848"/>
      <c r="MZY109" s="848"/>
      <c r="MZZ109" s="848"/>
      <c r="NAA109" s="848"/>
      <c r="NAB109" s="848"/>
      <c r="NAC109" s="848"/>
      <c r="NAD109" s="848"/>
      <c r="NAE109" s="848"/>
      <c r="NAF109" s="848"/>
      <c r="NAG109" s="848"/>
      <c r="NAH109" s="848"/>
      <c r="NAI109" s="848"/>
      <c r="NAJ109" s="848"/>
      <c r="NAK109" s="848"/>
      <c r="NAL109" s="848"/>
      <c r="NAM109" s="848"/>
      <c r="NAN109" s="848"/>
      <c r="NAO109" s="848"/>
      <c r="NAP109" s="848"/>
      <c r="NAQ109" s="848"/>
      <c r="NAR109" s="848"/>
      <c r="NAS109" s="848"/>
      <c r="NAT109" s="848"/>
      <c r="NAU109" s="848"/>
      <c r="NAV109" s="848"/>
      <c r="NAW109" s="848"/>
      <c r="NAX109" s="848"/>
      <c r="NAY109" s="848"/>
      <c r="NAZ109" s="848"/>
      <c r="NBA109" s="848"/>
      <c r="NBB109" s="848"/>
      <c r="NBC109" s="848"/>
      <c r="NBD109" s="848"/>
      <c r="NBE109" s="848"/>
      <c r="NBF109" s="848"/>
      <c r="NBG109" s="848"/>
      <c r="NBH109" s="848"/>
      <c r="NBI109" s="848"/>
      <c r="NBJ109" s="848"/>
      <c r="NBK109" s="848"/>
      <c r="NBL109" s="848"/>
      <c r="NBM109" s="848"/>
      <c r="NBN109" s="848"/>
      <c r="NBO109" s="848"/>
      <c r="NBP109" s="848"/>
      <c r="NBQ109" s="848"/>
      <c r="NBR109" s="848"/>
      <c r="NBS109" s="848"/>
      <c r="NBT109" s="848"/>
      <c r="NBU109" s="848"/>
      <c r="NBV109" s="848"/>
      <c r="NBW109" s="848"/>
      <c r="NBX109" s="848"/>
      <c r="NBY109" s="848"/>
      <c r="NBZ109" s="848"/>
      <c r="NCA109" s="848"/>
      <c r="NCB109" s="848"/>
      <c r="NCC109" s="848"/>
      <c r="NCD109" s="848"/>
      <c r="NCE109" s="848"/>
      <c r="NCF109" s="848"/>
      <c r="NCG109" s="848"/>
      <c r="NCH109" s="848"/>
      <c r="NCI109" s="848"/>
      <c r="NCJ109" s="848"/>
      <c r="NCK109" s="848"/>
      <c r="NCL109" s="848"/>
      <c r="NCM109" s="848"/>
      <c r="NCN109" s="848"/>
      <c r="NCO109" s="848"/>
      <c r="NCP109" s="848"/>
      <c r="NCQ109" s="848"/>
      <c r="NCR109" s="848"/>
      <c r="NCS109" s="848"/>
      <c r="NCT109" s="848"/>
      <c r="NCU109" s="848"/>
      <c r="NCV109" s="848"/>
      <c r="NCW109" s="848"/>
      <c r="NCX109" s="848"/>
      <c r="NCY109" s="848"/>
      <c r="NCZ109" s="848"/>
      <c r="NDA109" s="848"/>
      <c r="NDB109" s="848"/>
      <c r="NDC109" s="848"/>
      <c r="NDD109" s="848"/>
      <c r="NDE109" s="848"/>
      <c r="NDF109" s="848"/>
      <c r="NDG109" s="848"/>
      <c r="NDH109" s="848"/>
      <c r="NDI109" s="848"/>
      <c r="NDJ109" s="848"/>
      <c r="NDK109" s="848"/>
      <c r="NDL109" s="848"/>
      <c r="NDM109" s="848"/>
      <c r="NDN109" s="848"/>
      <c r="NDO109" s="848"/>
      <c r="NDP109" s="848"/>
      <c r="NDQ109" s="848"/>
      <c r="NDR109" s="848"/>
      <c r="NDS109" s="848"/>
      <c r="NDT109" s="848"/>
      <c r="NDU109" s="848"/>
      <c r="NDV109" s="848"/>
      <c r="NDW109" s="848"/>
      <c r="NDX109" s="848"/>
      <c r="NDY109" s="848"/>
      <c r="NDZ109" s="848"/>
      <c r="NEA109" s="848"/>
      <c r="NEB109" s="848"/>
      <c r="NEC109" s="848"/>
      <c r="NED109" s="848"/>
      <c r="NEE109" s="848"/>
      <c r="NEF109" s="848"/>
      <c r="NEG109" s="848"/>
      <c r="NEH109" s="848"/>
      <c r="NEI109" s="848"/>
      <c r="NEJ109" s="848"/>
      <c r="NEK109" s="848"/>
      <c r="NEL109" s="848"/>
      <c r="NEM109" s="848"/>
      <c r="NEN109" s="848"/>
      <c r="NEO109" s="848"/>
      <c r="NEP109" s="848"/>
      <c r="NEQ109" s="848"/>
      <c r="NER109" s="848"/>
      <c r="NES109" s="848"/>
      <c r="NET109" s="848"/>
      <c r="NEU109" s="848"/>
      <c r="NEV109" s="848"/>
      <c r="NEW109" s="848"/>
      <c r="NEX109" s="848"/>
      <c r="NEY109" s="848"/>
      <c r="NEZ109" s="848"/>
      <c r="NFA109" s="848"/>
      <c r="NFB109" s="848"/>
      <c r="NFC109" s="848"/>
      <c r="NFD109" s="848"/>
      <c r="NFE109" s="848"/>
      <c r="NFF109" s="848"/>
      <c r="NFG109" s="848"/>
      <c r="NFH109" s="848"/>
      <c r="NFI109" s="848"/>
      <c r="NFJ109" s="848"/>
      <c r="NFK109" s="848"/>
      <c r="NFL109" s="848"/>
      <c r="NFM109" s="848"/>
      <c r="NFN109" s="848"/>
      <c r="NFO109" s="848"/>
      <c r="NFP109" s="848"/>
      <c r="NFQ109" s="848"/>
      <c r="NFR109" s="848"/>
      <c r="NFS109" s="848"/>
      <c r="NFT109" s="848"/>
      <c r="NFU109" s="848"/>
      <c r="NFV109" s="848"/>
      <c r="NFW109" s="848"/>
      <c r="NFX109" s="848"/>
      <c r="NFY109" s="848"/>
      <c r="NFZ109" s="848"/>
      <c r="NGA109" s="848"/>
      <c r="NGB109" s="848"/>
      <c r="NGC109" s="848"/>
      <c r="NGD109" s="848"/>
      <c r="NGE109" s="848"/>
      <c r="NGF109" s="848"/>
      <c r="NGG109" s="848"/>
      <c r="NGH109" s="848"/>
      <c r="NGI109" s="848"/>
      <c r="NGJ109" s="848"/>
      <c r="NGK109" s="848"/>
      <c r="NGL109" s="848"/>
      <c r="NGM109" s="848"/>
      <c r="NGN109" s="848"/>
      <c r="NGO109" s="848"/>
      <c r="NGP109" s="848"/>
      <c r="NGQ109" s="848"/>
      <c r="NGR109" s="848"/>
      <c r="NGS109" s="848"/>
      <c r="NGT109" s="848"/>
      <c r="NGU109" s="848"/>
      <c r="NGV109" s="848"/>
      <c r="NGW109" s="848"/>
      <c r="NGX109" s="848"/>
      <c r="NGY109" s="848"/>
      <c r="NGZ109" s="848"/>
      <c r="NHA109" s="848"/>
      <c r="NHB109" s="848"/>
      <c r="NHC109" s="848"/>
      <c r="NHD109" s="848"/>
      <c r="NHE109" s="848"/>
      <c r="NHF109" s="848"/>
      <c r="NHG109" s="848"/>
      <c r="NHH109" s="848"/>
      <c r="NHI109" s="848"/>
      <c r="NHJ109" s="848"/>
      <c r="NHK109" s="848"/>
      <c r="NHL109" s="848"/>
      <c r="NHM109" s="848"/>
      <c r="NHN109" s="848"/>
      <c r="NHO109" s="848"/>
      <c r="NHP109" s="848"/>
      <c r="NHQ109" s="848"/>
      <c r="NHR109" s="848"/>
      <c r="NHS109" s="848"/>
      <c r="NHT109" s="848"/>
      <c r="NHU109" s="848"/>
      <c r="NHV109" s="848"/>
      <c r="NHW109" s="848"/>
      <c r="NHX109" s="848"/>
      <c r="NHY109" s="848"/>
      <c r="NHZ109" s="848"/>
      <c r="NIA109" s="848"/>
      <c r="NIB109" s="848"/>
      <c r="NIC109" s="848"/>
      <c r="NID109" s="848"/>
      <c r="NIE109" s="848"/>
      <c r="NIF109" s="848"/>
      <c r="NIG109" s="848"/>
      <c r="NIH109" s="848"/>
      <c r="NII109" s="848"/>
      <c r="NIJ109" s="848"/>
      <c r="NIK109" s="848"/>
      <c r="NIL109" s="848"/>
      <c r="NIM109" s="848"/>
      <c r="NIN109" s="848"/>
      <c r="NIO109" s="848"/>
      <c r="NIP109" s="848"/>
      <c r="NIQ109" s="848"/>
      <c r="NIR109" s="848"/>
      <c r="NIS109" s="848"/>
      <c r="NIT109" s="848"/>
      <c r="NIU109" s="848"/>
      <c r="NIV109" s="848"/>
      <c r="NIW109" s="848"/>
      <c r="NIX109" s="848"/>
      <c r="NIY109" s="848"/>
      <c r="NIZ109" s="848"/>
      <c r="NJA109" s="848"/>
      <c r="NJB109" s="848"/>
      <c r="NJC109" s="848"/>
      <c r="NJD109" s="848"/>
      <c r="NJE109" s="848"/>
      <c r="NJF109" s="848"/>
      <c r="NJG109" s="848"/>
      <c r="NJH109" s="848"/>
      <c r="NJI109" s="848"/>
      <c r="NJJ109" s="848"/>
      <c r="NJK109" s="848"/>
      <c r="NJL109" s="848"/>
      <c r="NJM109" s="848"/>
      <c r="NJN109" s="848"/>
      <c r="NJO109" s="848"/>
      <c r="NJP109" s="848"/>
      <c r="NJQ109" s="848"/>
      <c r="NJR109" s="848"/>
      <c r="NJS109" s="848"/>
      <c r="NJT109" s="848"/>
      <c r="NJU109" s="848"/>
      <c r="NJV109" s="848"/>
      <c r="NJW109" s="848"/>
      <c r="NJX109" s="848"/>
      <c r="NJY109" s="848"/>
      <c r="NJZ109" s="848"/>
      <c r="NKA109" s="848"/>
      <c r="NKB109" s="848"/>
      <c r="NKC109" s="848"/>
      <c r="NKD109" s="848"/>
      <c r="NKE109" s="848"/>
      <c r="NKF109" s="848"/>
      <c r="NKG109" s="848"/>
      <c r="NKH109" s="848"/>
      <c r="NKI109" s="848"/>
      <c r="NKJ109" s="848"/>
      <c r="NKK109" s="848"/>
      <c r="NKL109" s="848"/>
      <c r="NKM109" s="848"/>
      <c r="NKN109" s="848"/>
      <c r="NKO109" s="848"/>
      <c r="NKP109" s="848"/>
      <c r="NKQ109" s="848"/>
      <c r="NKR109" s="848"/>
      <c r="NKS109" s="848"/>
      <c r="NKT109" s="848"/>
      <c r="NKU109" s="848"/>
      <c r="NKV109" s="848"/>
      <c r="NKW109" s="848"/>
      <c r="NKX109" s="848"/>
      <c r="NKY109" s="848"/>
      <c r="NKZ109" s="848"/>
      <c r="NLA109" s="848"/>
      <c r="NLB109" s="848"/>
      <c r="NLC109" s="848"/>
      <c r="NLD109" s="848"/>
      <c r="NLE109" s="848"/>
      <c r="NLF109" s="848"/>
      <c r="NLG109" s="848"/>
      <c r="NLH109" s="848"/>
      <c r="NLI109" s="848"/>
      <c r="NLJ109" s="848"/>
      <c r="NLK109" s="848"/>
      <c r="NLL109" s="848"/>
      <c r="NLM109" s="848"/>
      <c r="NLN109" s="848"/>
      <c r="NLO109" s="848"/>
      <c r="NLP109" s="848"/>
      <c r="NLQ109" s="848"/>
      <c r="NLR109" s="848"/>
      <c r="NLS109" s="848"/>
      <c r="NLT109" s="848"/>
      <c r="NLU109" s="848"/>
      <c r="NLV109" s="848"/>
      <c r="NLW109" s="848"/>
      <c r="NLX109" s="848"/>
      <c r="NLY109" s="848"/>
      <c r="NLZ109" s="848"/>
      <c r="NMA109" s="848"/>
      <c r="NMB109" s="848"/>
      <c r="NMC109" s="848"/>
      <c r="NMD109" s="848"/>
      <c r="NME109" s="848"/>
      <c r="NMF109" s="848"/>
      <c r="NMG109" s="848"/>
      <c r="NMH109" s="848"/>
      <c r="NMI109" s="848"/>
      <c r="NMJ109" s="848"/>
      <c r="NMK109" s="848"/>
      <c r="NML109" s="848"/>
      <c r="NMM109" s="848"/>
      <c r="NMN109" s="848"/>
      <c r="NMO109" s="848"/>
      <c r="NMP109" s="848"/>
      <c r="NMQ109" s="848"/>
      <c r="NMR109" s="848"/>
      <c r="NMS109" s="848"/>
      <c r="NMT109" s="848"/>
      <c r="NMU109" s="848"/>
      <c r="NMV109" s="848"/>
      <c r="NMW109" s="848"/>
      <c r="NMX109" s="848"/>
      <c r="NMY109" s="848"/>
      <c r="NMZ109" s="848"/>
      <c r="NNA109" s="848"/>
      <c r="NNB109" s="848"/>
      <c r="NNC109" s="848"/>
      <c r="NND109" s="848"/>
      <c r="NNE109" s="848"/>
      <c r="NNF109" s="848"/>
      <c r="NNG109" s="848"/>
      <c r="NNH109" s="848"/>
      <c r="NNI109" s="848"/>
      <c r="NNJ109" s="848"/>
      <c r="NNK109" s="848"/>
      <c r="NNL109" s="848"/>
      <c r="NNM109" s="848"/>
      <c r="NNN109" s="848"/>
      <c r="NNO109" s="848"/>
      <c r="NNP109" s="848"/>
      <c r="NNQ109" s="848"/>
      <c r="NNR109" s="848"/>
      <c r="NNS109" s="848"/>
      <c r="NNT109" s="848"/>
      <c r="NNU109" s="848"/>
      <c r="NNV109" s="848"/>
      <c r="NNW109" s="848"/>
      <c r="NNX109" s="848"/>
      <c r="NNY109" s="848"/>
      <c r="NNZ109" s="848"/>
      <c r="NOA109" s="848"/>
      <c r="NOB109" s="848"/>
      <c r="NOC109" s="848"/>
      <c r="NOD109" s="848"/>
      <c r="NOE109" s="848"/>
      <c r="NOF109" s="848"/>
      <c r="NOG109" s="848"/>
      <c r="NOH109" s="848"/>
      <c r="NOI109" s="848"/>
      <c r="NOJ109" s="848"/>
      <c r="NOK109" s="848"/>
      <c r="NOL109" s="848"/>
      <c r="NOM109" s="848"/>
      <c r="NON109" s="848"/>
      <c r="NOO109" s="848"/>
      <c r="NOP109" s="848"/>
      <c r="NOQ109" s="848"/>
      <c r="NOR109" s="848"/>
      <c r="NOS109" s="848"/>
      <c r="NOT109" s="848"/>
      <c r="NOU109" s="848"/>
      <c r="NOV109" s="848"/>
      <c r="NOW109" s="848"/>
      <c r="NOX109" s="848"/>
      <c r="NOY109" s="848"/>
      <c r="NOZ109" s="848"/>
      <c r="NPA109" s="848"/>
      <c r="NPB109" s="848"/>
      <c r="NPC109" s="848"/>
      <c r="NPD109" s="848"/>
      <c r="NPE109" s="848"/>
      <c r="NPF109" s="848"/>
      <c r="NPG109" s="848"/>
      <c r="NPH109" s="848"/>
      <c r="NPI109" s="848"/>
      <c r="NPJ109" s="848"/>
      <c r="NPK109" s="848"/>
      <c r="NPL109" s="848"/>
      <c r="NPM109" s="848"/>
      <c r="NPN109" s="848"/>
      <c r="NPO109" s="848"/>
      <c r="NPP109" s="848"/>
      <c r="NPQ109" s="848"/>
      <c r="NPR109" s="848"/>
      <c r="NPS109" s="848"/>
      <c r="NPT109" s="848"/>
      <c r="NPU109" s="848"/>
      <c r="NPV109" s="848"/>
      <c r="NPW109" s="848"/>
      <c r="NPX109" s="848"/>
      <c r="NPY109" s="848"/>
      <c r="NPZ109" s="848"/>
      <c r="NQA109" s="848"/>
      <c r="NQB109" s="848"/>
      <c r="NQC109" s="848"/>
      <c r="NQD109" s="848"/>
      <c r="NQE109" s="848"/>
      <c r="NQF109" s="848"/>
      <c r="NQG109" s="848"/>
      <c r="NQH109" s="848"/>
      <c r="NQI109" s="848"/>
      <c r="NQJ109" s="848"/>
      <c r="NQK109" s="848"/>
      <c r="NQL109" s="848"/>
      <c r="NQM109" s="848"/>
      <c r="NQN109" s="848"/>
      <c r="NQO109" s="848"/>
      <c r="NQP109" s="848"/>
      <c r="NQQ109" s="848"/>
      <c r="NQR109" s="848"/>
      <c r="NQS109" s="848"/>
      <c r="NQT109" s="848"/>
      <c r="NQU109" s="848"/>
      <c r="NQV109" s="848"/>
      <c r="NQW109" s="848"/>
      <c r="NQX109" s="848"/>
      <c r="NQY109" s="848"/>
      <c r="NQZ109" s="848"/>
      <c r="NRA109" s="848"/>
      <c r="NRB109" s="848"/>
      <c r="NRC109" s="848"/>
      <c r="NRD109" s="848"/>
      <c r="NRE109" s="848"/>
      <c r="NRF109" s="848"/>
      <c r="NRG109" s="848"/>
      <c r="NRH109" s="848"/>
      <c r="NRI109" s="848"/>
      <c r="NRJ109" s="848"/>
      <c r="NRK109" s="848"/>
      <c r="NRL109" s="848"/>
      <c r="NRM109" s="848"/>
      <c r="NRN109" s="848"/>
      <c r="NRO109" s="848"/>
      <c r="NRP109" s="848"/>
      <c r="NRQ109" s="848"/>
      <c r="NRR109" s="848"/>
      <c r="NRS109" s="848"/>
      <c r="NRT109" s="848"/>
      <c r="NRU109" s="848"/>
      <c r="NRV109" s="848"/>
      <c r="NRW109" s="848"/>
      <c r="NRX109" s="848"/>
      <c r="NRY109" s="848"/>
      <c r="NRZ109" s="848"/>
      <c r="NSA109" s="848"/>
      <c r="NSB109" s="848"/>
      <c r="NSC109" s="848"/>
      <c r="NSD109" s="848"/>
      <c r="NSE109" s="848"/>
      <c r="NSF109" s="848"/>
      <c r="NSG109" s="848"/>
      <c r="NSH109" s="848"/>
      <c r="NSI109" s="848"/>
      <c r="NSJ109" s="848"/>
      <c r="NSK109" s="848"/>
      <c r="NSL109" s="848"/>
      <c r="NSM109" s="848"/>
      <c r="NSN109" s="848"/>
      <c r="NSO109" s="848"/>
      <c r="NSP109" s="848"/>
      <c r="NSQ109" s="848"/>
      <c r="NSR109" s="848"/>
      <c r="NSS109" s="848"/>
      <c r="NST109" s="848"/>
      <c r="NSU109" s="848"/>
      <c r="NSV109" s="848"/>
      <c r="NSW109" s="848"/>
      <c r="NSX109" s="848"/>
      <c r="NSY109" s="848"/>
      <c r="NSZ109" s="848"/>
      <c r="NTA109" s="848"/>
      <c r="NTB109" s="848"/>
      <c r="NTC109" s="848"/>
      <c r="NTD109" s="848"/>
      <c r="NTE109" s="848"/>
      <c r="NTF109" s="848"/>
      <c r="NTG109" s="848"/>
      <c r="NTH109" s="848"/>
      <c r="NTI109" s="848"/>
      <c r="NTJ109" s="848"/>
      <c r="NTK109" s="848"/>
      <c r="NTL109" s="848"/>
      <c r="NTM109" s="848"/>
      <c r="NTN109" s="848"/>
      <c r="NTO109" s="848"/>
      <c r="NTP109" s="848"/>
      <c r="NTQ109" s="848"/>
      <c r="NTR109" s="848"/>
      <c r="NTS109" s="848"/>
      <c r="NTT109" s="848"/>
      <c r="NTU109" s="848"/>
      <c r="NTV109" s="848"/>
      <c r="NTW109" s="848"/>
      <c r="NTX109" s="848"/>
      <c r="NTY109" s="848"/>
      <c r="NTZ109" s="848"/>
      <c r="NUA109" s="848"/>
      <c r="NUB109" s="848"/>
      <c r="NUC109" s="848"/>
      <c r="NUD109" s="848"/>
      <c r="NUE109" s="848"/>
      <c r="NUF109" s="848"/>
      <c r="NUG109" s="848"/>
      <c r="NUH109" s="848"/>
      <c r="NUI109" s="848"/>
      <c r="NUJ109" s="848"/>
      <c r="NUK109" s="848"/>
      <c r="NUL109" s="848"/>
      <c r="NUM109" s="848"/>
      <c r="NUN109" s="848"/>
      <c r="NUO109" s="848"/>
      <c r="NUP109" s="848"/>
      <c r="NUQ109" s="848"/>
      <c r="NUR109" s="848"/>
      <c r="NUS109" s="848"/>
      <c r="NUT109" s="848"/>
      <c r="NUU109" s="848"/>
      <c r="NUV109" s="848"/>
      <c r="NUW109" s="848"/>
      <c r="NUX109" s="848"/>
      <c r="NUY109" s="848"/>
      <c r="NUZ109" s="848"/>
      <c r="NVA109" s="848"/>
      <c r="NVB109" s="848"/>
      <c r="NVC109" s="848"/>
      <c r="NVD109" s="848"/>
      <c r="NVE109" s="848"/>
      <c r="NVF109" s="848"/>
      <c r="NVG109" s="848"/>
      <c r="NVH109" s="848"/>
      <c r="NVI109" s="848"/>
      <c r="NVJ109" s="848"/>
      <c r="NVK109" s="848"/>
      <c r="NVL109" s="848"/>
      <c r="NVM109" s="848"/>
      <c r="NVN109" s="848"/>
      <c r="NVO109" s="848"/>
      <c r="NVP109" s="848"/>
      <c r="NVQ109" s="848"/>
      <c r="NVR109" s="848"/>
      <c r="NVS109" s="848"/>
      <c r="NVT109" s="848"/>
      <c r="NVU109" s="848"/>
      <c r="NVV109" s="848"/>
      <c r="NVW109" s="848"/>
      <c r="NVX109" s="848"/>
      <c r="NVY109" s="848"/>
      <c r="NVZ109" s="848"/>
      <c r="NWA109" s="848"/>
      <c r="NWB109" s="848"/>
      <c r="NWC109" s="848"/>
      <c r="NWD109" s="848"/>
      <c r="NWE109" s="848"/>
      <c r="NWF109" s="848"/>
      <c r="NWG109" s="848"/>
      <c r="NWH109" s="848"/>
      <c r="NWI109" s="848"/>
      <c r="NWJ109" s="848"/>
      <c r="NWK109" s="848"/>
      <c r="NWL109" s="848"/>
      <c r="NWM109" s="848"/>
      <c r="NWN109" s="848"/>
      <c r="NWO109" s="848"/>
      <c r="NWP109" s="848"/>
      <c r="NWQ109" s="848"/>
      <c r="NWR109" s="848"/>
      <c r="NWS109" s="848"/>
      <c r="NWT109" s="848"/>
      <c r="NWU109" s="848"/>
      <c r="NWV109" s="848"/>
      <c r="NWW109" s="848"/>
      <c r="NWX109" s="848"/>
      <c r="NWY109" s="848"/>
      <c r="NWZ109" s="848"/>
      <c r="NXA109" s="848"/>
      <c r="NXB109" s="848"/>
      <c r="NXC109" s="848"/>
      <c r="NXD109" s="848"/>
      <c r="NXE109" s="848"/>
      <c r="NXF109" s="848"/>
      <c r="NXG109" s="848"/>
      <c r="NXH109" s="848"/>
      <c r="NXI109" s="848"/>
      <c r="NXJ109" s="848"/>
      <c r="NXK109" s="848"/>
      <c r="NXL109" s="848"/>
      <c r="NXM109" s="848"/>
      <c r="NXN109" s="848"/>
      <c r="NXO109" s="848"/>
      <c r="NXP109" s="848"/>
      <c r="NXQ109" s="848"/>
      <c r="NXR109" s="848"/>
      <c r="NXS109" s="848"/>
      <c r="NXT109" s="848"/>
      <c r="NXU109" s="848"/>
      <c r="NXV109" s="848"/>
      <c r="NXW109" s="848"/>
      <c r="NXX109" s="848"/>
      <c r="NXY109" s="848"/>
      <c r="NXZ109" s="848"/>
      <c r="NYA109" s="848"/>
      <c r="NYB109" s="848"/>
      <c r="NYC109" s="848"/>
      <c r="NYD109" s="848"/>
      <c r="NYE109" s="848"/>
      <c r="NYF109" s="848"/>
      <c r="NYG109" s="848"/>
      <c r="NYH109" s="848"/>
      <c r="NYI109" s="848"/>
      <c r="NYJ109" s="848"/>
      <c r="NYK109" s="848"/>
      <c r="NYL109" s="848"/>
      <c r="NYM109" s="848"/>
      <c r="NYN109" s="848"/>
      <c r="NYO109" s="848"/>
      <c r="NYP109" s="848"/>
      <c r="NYQ109" s="848"/>
      <c r="NYR109" s="848"/>
      <c r="NYS109" s="848"/>
      <c r="NYT109" s="848"/>
      <c r="NYU109" s="848"/>
      <c r="NYV109" s="848"/>
      <c r="NYW109" s="848"/>
      <c r="NYX109" s="848"/>
      <c r="NYY109" s="848"/>
      <c r="NYZ109" s="848"/>
      <c r="NZA109" s="848"/>
      <c r="NZB109" s="848"/>
      <c r="NZC109" s="848"/>
      <c r="NZD109" s="848"/>
      <c r="NZE109" s="848"/>
      <c r="NZF109" s="848"/>
      <c r="NZG109" s="848"/>
      <c r="NZH109" s="848"/>
      <c r="NZI109" s="848"/>
      <c r="NZJ109" s="848"/>
      <c r="NZK109" s="848"/>
      <c r="NZL109" s="848"/>
      <c r="NZM109" s="848"/>
      <c r="NZN109" s="848"/>
      <c r="NZO109" s="848"/>
      <c r="NZP109" s="848"/>
      <c r="NZQ109" s="848"/>
      <c r="NZR109" s="848"/>
      <c r="NZS109" s="848"/>
      <c r="NZT109" s="848"/>
      <c r="NZU109" s="848"/>
      <c r="NZV109" s="848"/>
      <c r="NZW109" s="848"/>
      <c r="NZX109" s="848"/>
      <c r="NZY109" s="848"/>
      <c r="NZZ109" s="848"/>
      <c r="OAA109" s="848"/>
      <c r="OAB109" s="848"/>
      <c r="OAC109" s="848"/>
      <c r="OAD109" s="848"/>
      <c r="OAE109" s="848"/>
      <c r="OAF109" s="848"/>
      <c r="OAG109" s="848"/>
      <c r="OAH109" s="848"/>
      <c r="OAI109" s="848"/>
      <c r="OAJ109" s="848"/>
      <c r="OAK109" s="848"/>
      <c r="OAL109" s="848"/>
      <c r="OAM109" s="848"/>
      <c r="OAN109" s="848"/>
      <c r="OAO109" s="848"/>
      <c r="OAP109" s="848"/>
      <c r="OAQ109" s="848"/>
      <c r="OAR109" s="848"/>
      <c r="OAS109" s="848"/>
      <c r="OAT109" s="848"/>
      <c r="OAU109" s="848"/>
      <c r="OAV109" s="848"/>
      <c r="OAW109" s="848"/>
      <c r="OAX109" s="848"/>
      <c r="OAY109" s="848"/>
      <c r="OAZ109" s="848"/>
      <c r="OBA109" s="848"/>
      <c r="OBB109" s="848"/>
      <c r="OBC109" s="848"/>
      <c r="OBD109" s="848"/>
      <c r="OBE109" s="848"/>
      <c r="OBF109" s="848"/>
      <c r="OBG109" s="848"/>
      <c r="OBH109" s="848"/>
      <c r="OBI109" s="848"/>
      <c r="OBJ109" s="848"/>
      <c r="OBK109" s="848"/>
      <c r="OBL109" s="848"/>
      <c r="OBM109" s="848"/>
      <c r="OBN109" s="848"/>
      <c r="OBO109" s="848"/>
      <c r="OBP109" s="848"/>
      <c r="OBQ109" s="848"/>
      <c r="OBR109" s="848"/>
      <c r="OBS109" s="848"/>
      <c r="OBT109" s="848"/>
      <c r="OBU109" s="848"/>
      <c r="OBV109" s="848"/>
      <c r="OBW109" s="848"/>
      <c r="OBX109" s="848"/>
      <c r="OBY109" s="848"/>
      <c r="OBZ109" s="848"/>
      <c r="OCA109" s="848"/>
      <c r="OCB109" s="848"/>
      <c r="OCC109" s="848"/>
      <c r="OCD109" s="848"/>
      <c r="OCE109" s="848"/>
      <c r="OCF109" s="848"/>
      <c r="OCG109" s="848"/>
      <c r="OCH109" s="848"/>
      <c r="OCI109" s="848"/>
      <c r="OCJ109" s="848"/>
      <c r="OCK109" s="848"/>
      <c r="OCL109" s="848"/>
      <c r="OCM109" s="848"/>
      <c r="OCN109" s="848"/>
      <c r="OCO109" s="848"/>
      <c r="OCP109" s="848"/>
      <c r="OCQ109" s="848"/>
      <c r="OCR109" s="848"/>
      <c r="OCS109" s="848"/>
      <c r="OCT109" s="848"/>
      <c r="OCU109" s="848"/>
      <c r="OCV109" s="848"/>
      <c r="OCW109" s="848"/>
      <c r="OCX109" s="848"/>
      <c r="OCY109" s="848"/>
      <c r="OCZ109" s="848"/>
      <c r="ODA109" s="848"/>
      <c r="ODB109" s="848"/>
      <c r="ODC109" s="848"/>
      <c r="ODD109" s="848"/>
      <c r="ODE109" s="848"/>
      <c r="ODF109" s="848"/>
      <c r="ODG109" s="848"/>
      <c r="ODH109" s="848"/>
      <c r="ODI109" s="848"/>
      <c r="ODJ109" s="848"/>
      <c r="ODK109" s="848"/>
      <c r="ODL109" s="848"/>
      <c r="ODM109" s="848"/>
      <c r="ODN109" s="848"/>
      <c r="ODO109" s="848"/>
      <c r="ODP109" s="848"/>
      <c r="ODQ109" s="848"/>
      <c r="ODR109" s="848"/>
      <c r="ODS109" s="848"/>
      <c r="ODT109" s="848"/>
      <c r="ODU109" s="848"/>
      <c r="ODV109" s="848"/>
      <c r="ODW109" s="848"/>
      <c r="ODX109" s="848"/>
      <c r="ODY109" s="848"/>
      <c r="ODZ109" s="848"/>
      <c r="OEA109" s="848"/>
      <c r="OEB109" s="848"/>
      <c r="OEC109" s="848"/>
      <c r="OED109" s="848"/>
      <c r="OEE109" s="848"/>
      <c r="OEF109" s="848"/>
      <c r="OEG109" s="848"/>
      <c r="OEH109" s="848"/>
      <c r="OEI109" s="848"/>
      <c r="OEJ109" s="848"/>
      <c r="OEK109" s="848"/>
      <c r="OEL109" s="848"/>
      <c r="OEM109" s="848"/>
      <c r="OEN109" s="848"/>
      <c r="OEO109" s="848"/>
      <c r="OEP109" s="848"/>
      <c r="OEQ109" s="848"/>
      <c r="OER109" s="848"/>
      <c r="OES109" s="848"/>
      <c r="OET109" s="848"/>
      <c r="OEU109" s="848"/>
      <c r="OEV109" s="848"/>
      <c r="OEW109" s="848"/>
      <c r="OEX109" s="848"/>
      <c r="OEY109" s="848"/>
      <c r="OEZ109" s="848"/>
      <c r="OFA109" s="848"/>
      <c r="OFB109" s="848"/>
      <c r="OFC109" s="848"/>
      <c r="OFD109" s="848"/>
      <c r="OFE109" s="848"/>
      <c r="OFF109" s="848"/>
      <c r="OFG109" s="848"/>
      <c r="OFH109" s="848"/>
      <c r="OFI109" s="848"/>
      <c r="OFJ109" s="848"/>
      <c r="OFK109" s="848"/>
      <c r="OFL109" s="848"/>
      <c r="OFM109" s="848"/>
      <c r="OFN109" s="848"/>
      <c r="OFO109" s="848"/>
      <c r="OFP109" s="848"/>
      <c r="OFQ109" s="848"/>
      <c r="OFR109" s="848"/>
      <c r="OFS109" s="848"/>
      <c r="OFT109" s="848"/>
      <c r="OFU109" s="848"/>
      <c r="OFV109" s="848"/>
      <c r="OFW109" s="848"/>
      <c r="OFX109" s="848"/>
      <c r="OFY109" s="848"/>
      <c r="OFZ109" s="848"/>
      <c r="OGA109" s="848"/>
      <c r="OGB109" s="848"/>
      <c r="OGC109" s="848"/>
      <c r="OGD109" s="848"/>
      <c r="OGE109" s="848"/>
      <c r="OGF109" s="848"/>
      <c r="OGG109" s="848"/>
      <c r="OGH109" s="848"/>
      <c r="OGI109" s="848"/>
      <c r="OGJ109" s="848"/>
      <c r="OGK109" s="848"/>
      <c r="OGL109" s="848"/>
      <c r="OGM109" s="848"/>
      <c r="OGN109" s="848"/>
      <c r="OGO109" s="848"/>
      <c r="OGP109" s="848"/>
      <c r="OGQ109" s="848"/>
      <c r="OGR109" s="848"/>
      <c r="OGS109" s="848"/>
      <c r="OGT109" s="848"/>
      <c r="OGU109" s="848"/>
      <c r="OGV109" s="848"/>
      <c r="OGW109" s="848"/>
      <c r="OGX109" s="848"/>
      <c r="OGY109" s="848"/>
      <c r="OGZ109" s="848"/>
      <c r="OHA109" s="848"/>
      <c r="OHB109" s="848"/>
      <c r="OHC109" s="848"/>
      <c r="OHD109" s="848"/>
      <c r="OHE109" s="848"/>
      <c r="OHF109" s="848"/>
      <c r="OHG109" s="848"/>
      <c r="OHH109" s="848"/>
      <c r="OHI109" s="848"/>
      <c r="OHJ109" s="848"/>
      <c r="OHK109" s="848"/>
      <c r="OHL109" s="848"/>
      <c r="OHM109" s="848"/>
      <c r="OHN109" s="848"/>
      <c r="OHO109" s="848"/>
      <c r="OHP109" s="848"/>
      <c r="OHQ109" s="848"/>
      <c r="OHR109" s="848"/>
      <c r="OHS109" s="848"/>
      <c r="OHT109" s="848"/>
      <c r="OHU109" s="848"/>
      <c r="OHV109" s="848"/>
      <c r="OHW109" s="848"/>
      <c r="OHX109" s="848"/>
      <c r="OHY109" s="848"/>
      <c r="OHZ109" s="848"/>
      <c r="OIA109" s="848"/>
      <c r="OIB109" s="848"/>
      <c r="OIC109" s="848"/>
      <c r="OID109" s="848"/>
      <c r="OIE109" s="848"/>
      <c r="OIF109" s="848"/>
      <c r="OIG109" s="848"/>
      <c r="OIH109" s="848"/>
      <c r="OII109" s="848"/>
      <c r="OIJ109" s="848"/>
      <c r="OIK109" s="848"/>
      <c r="OIL109" s="848"/>
      <c r="OIM109" s="848"/>
      <c r="OIN109" s="848"/>
      <c r="OIO109" s="848"/>
      <c r="OIP109" s="848"/>
      <c r="OIQ109" s="848"/>
      <c r="OIR109" s="848"/>
      <c r="OIS109" s="848"/>
      <c r="OIT109" s="848"/>
      <c r="OIU109" s="848"/>
      <c r="OIV109" s="848"/>
      <c r="OIW109" s="848"/>
      <c r="OIX109" s="848"/>
      <c r="OIY109" s="848"/>
      <c r="OIZ109" s="848"/>
      <c r="OJA109" s="848"/>
      <c r="OJB109" s="848"/>
      <c r="OJC109" s="848"/>
      <c r="OJD109" s="848"/>
      <c r="OJE109" s="848"/>
      <c r="OJF109" s="848"/>
      <c r="OJG109" s="848"/>
      <c r="OJH109" s="848"/>
      <c r="OJI109" s="848"/>
      <c r="OJJ109" s="848"/>
      <c r="OJK109" s="848"/>
      <c r="OJL109" s="848"/>
      <c r="OJM109" s="848"/>
      <c r="OJN109" s="848"/>
      <c r="OJO109" s="848"/>
      <c r="OJP109" s="848"/>
      <c r="OJQ109" s="848"/>
      <c r="OJR109" s="848"/>
      <c r="OJS109" s="848"/>
      <c r="OJT109" s="848"/>
      <c r="OJU109" s="848"/>
      <c r="OJV109" s="848"/>
      <c r="OJW109" s="848"/>
      <c r="OJX109" s="848"/>
      <c r="OJY109" s="848"/>
      <c r="OJZ109" s="848"/>
      <c r="OKA109" s="848"/>
      <c r="OKB109" s="848"/>
      <c r="OKC109" s="848"/>
      <c r="OKD109" s="848"/>
      <c r="OKE109" s="848"/>
      <c r="OKF109" s="848"/>
      <c r="OKG109" s="848"/>
      <c r="OKH109" s="848"/>
      <c r="OKI109" s="848"/>
      <c r="OKJ109" s="848"/>
      <c r="OKK109" s="848"/>
      <c r="OKL109" s="848"/>
      <c r="OKM109" s="848"/>
      <c r="OKN109" s="848"/>
      <c r="OKO109" s="848"/>
      <c r="OKP109" s="848"/>
      <c r="OKQ109" s="848"/>
      <c r="OKR109" s="848"/>
      <c r="OKS109" s="848"/>
      <c r="OKT109" s="848"/>
      <c r="OKU109" s="848"/>
      <c r="OKV109" s="848"/>
      <c r="OKW109" s="848"/>
      <c r="OKX109" s="848"/>
      <c r="OKY109" s="848"/>
      <c r="OKZ109" s="848"/>
      <c r="OLA109" s="848"/>
      <c r="OLB109" s="848"/>
      <c r="OLC109" s="848"/>
      <c r="OLD109" s="848"/>
      <c r="OLE109" s="848"/>
      <c r="OLF109" s="848"/>
      <c r="OLG109" s="848"/>
      <c r="OLH109" s="848"/>
      <c r="OLI109" s="848"/>
      <c r="OLJ109" s="848"/>
      <c r="OLK109" s="848"/>
      <c r="OLL109" s="848"/>
      <c r="OLM109" s="848"/>
      <c r="OLN109" s="848"/>
      <c r="OLO109" s="848"/>
      <c r="OLP109" s="848"/>
      <c r="OLQ109" s="848"/>
      <c r="OLR109" s="848"/>
      <c r="OLS109" s="848"/>
      <c r="OLT109" s="848"/>
      <c r="OLU109" s="848"/>
      <c r="OLV109" s="848"/>
      <c r="OLW109" s="848"/>
      <c r="OLX109" s="848"/>
      <c r="OLY109" s="848"/>
      <c r="OLZ109" s="848"/>
      <c r="OMA109" s="848"/>
      <c r="OMB109" s="848"/>
      <c r="OMC109" s="848"/>
      <c r="OMD109" s="848"/>
      <c r="OME109" s="848"/>
      <c r="OMF109" s="848"/>
      <c r="OMG109" s="848"/>
      <c r="OMH109" s="848"/>
      <c r="OMI109" s="848"/>
      <c r="OMJ109" s="848"/>
      <c r="OMK109" s="848"/>
      <c r="OML109" s="848"/>
      <c r="OMM109" s="848"/>
      <c r="OMN109" s="848"/>
      <c r="OMO109" s="848"/>
      <c r="OMP109" s="848"/>
      <c r="OMQ109" s="848"/>
      <c r="OMR109" s="848"/>
      <c r="OMS109" s="848"/>
      <c r="OMT109" s="848"/>
      <c r="OMU109" s="848"/>
      <c r="OMV109" s="848"/>
      <c r="OMW109" s="848"/>
      <c r="OMX109" s="848"/>
      <c r="OMY109" s="848"/>
      <c r="OMZ109" s="848"/>
      <c r="ONA109" s="848"/>
      <c r="ONB109" s="848"/>
      <c r="ONC109" s="848"/>
      <c r="OND109" s="848"/>
      <c r="ONE109" s="848"/>
      <c r="ONF109" s="848"/>
      <c r="ONG109" s="848"/>
      <c r="ONH109" s="848"/>
      <c r="ONI109" s="848"/>
      <c r="ONJ109" s="848"/>
      <c r="ONK109" s="848"/>
      <c r="ONL109" s="848"/>
      <c r="ONM109" s="848"/>
      <c r="ONN109" s="848"/>
      <c r="ONO109" s="848"/>
      <c r="ONP109" s="848"/>
      <c r="ONQ109" s="848"/>
      <c r="ONR109" s="848"/>
      <c r="ONS109" s="848"/>
      <c r="ONT109" s="848"/>
      <c r="ONU109" s="848"/>
      <c r="ONV109" s="848"/>
      <c r="ONW109" s="848"/>
      <c r="ONX109" s="848"/>
      <c r="ONY109" s="848"/>
      <c r="ONZ109" s="848"/>
      <c r="OOA109" s="848"/>
      <c r="OOB109" s="848"/>
      <c r="OOC109" s="848"/>
      <c r="OOD109" s="848"/>
      <c r="OOE109" s="848"/>
      <c r="OOF109" s="848"/>
      <c r="OOG109" s="848"/>
      <c r="OOH109" s="848"/>
      <c r="OOI109" s="848"/>
      <c r="OOJ109" s="848"/>
      <c r="OOK109" s="848"/>
      <c r="OOL109" s="848"/>
      <c r="OOM109" s="848"/>
      <c r="OON109" s="848"/>
      <c r="OOO109" s="848"/>
      <c r="OOP109" s="848"/>
      <c r="OOQ109" s="848"/>
      <c r="OOR109" s="848"/>
      <c r="OOS109" s="848"/>
      <c r="OOT109" s="848"/>
      <c r="OOU109" s="848"/>
      <c r="OOV109" s="848"/>
      <c r="OOW109" s="848"/>
      <c r="OOX109" s="848"/>
      <c r="OOY109" s="848"/>
      <c r="OOZ109" s="848"/>
      <c r="OPA109" s="848"/>
      <c r="OPB109" s="848"/>
      <c r="OPC109" s="848"/>
      <c r="OPD109" s="848"/>
      <c r="OPE109" s="848"/>
      <c r="OPF109" s="848"/>
      <c r="OPG109" s="848"/>
      <c r="OPH109" s="848"/>
      <c r="OPI109" s="848"/>
      <c r="OPJ109" s="848"/>
      <c r="OPK109" s="848"/>
      <c r="OPL109" s="848"/>
      <c r="OPM109" s="848"/>
      <c r="OPN109" s="848"/>
      <c r="OPO109" s="848"/>
      <c r="OPP109" s="848"/>
      <c r="OPQ109" s="848"/>
      <c r="OPR109" s="848"/>
      <c r="OPS109" s="848"/>
      <c r="OPT109" s="848"/>
      <c r="OPU109" s="848"/>
      <c r="OPV109" s="848"/>
      <c r="OPW109" s="848"/>
      <c r="OPX109" s="848"/>
      <c r="OPY109" s="848"/>
      <c r="OPZ109" s="848"/>
      <c r="OQA109" s="848"/>
      <c r="OQB109" s="848"/>
      <c r="OQC109" s="848"/>
      <c r="OQD109" s="848"/>
      <c r="OQE109" s="848"/>
      <c r="OQF109" s="848"/>
      <c r="OQG109" s="848"/>
      <c r="OQH109" s="848"/>
      <c r="OQI109" s="848"/>
      <c r="OQJ109" s="848"/>
      <c r="OQK109" s="848"/>
      <c r="OQL109" s="848"/>
      <c r="OQM109" s="848"/>
      <c r="OQN109" s="848"/>
      <c r="OQO109" s="848"/>
      <c r="OQP109" s="848"/>
      <c r="OQQ109" s="848"/>
      <c r="OQR109" s="848"/>
      <c r="OQS109" s="848"/>
      <c r="OQT109" s="848"/>
      <c r="OQU109" s="848"/>
      <c r="OQV109" s="848"/>
      <c r="OQW109" s="848"/>
      <c r="OQX109" s="848"/>
      <c r="OQY109" s="848"/>
      <c r="OQZ109" s="848"/>
      <c r="ORA109" s="848"/>
      <c r="ORB109" s="848"/>
      <c r="ORC109" s="848"/>
      <c r="ORD109" s="848"/>
      <c r="ORE109" s="848"/>
      <c r="ORF109" s="848"/>
      <c r="ORG109" s="848"/>
      <c r="ORH109" s="848"/>
      <c r="ORI109" s="848"/>
      <c r="ORJ109" s="848"/>
      <c r="ORK109" s="848"/>
      <c r="ORL109" s="848"/>
      <c r="ORM109" s="848"/>
      <c r="ORN109" s="848"/>
      <c r="ORO109" s="848"/>
      <c r="ORP109" s="848"/>
      <c r="ORQ109" s="848"/>
      <c r="ORR109" s="848"/>
      <c r="ORS109" s="848"/>
      <c r="ORT109" s="848"/>
      <c r="ORU109" s="848"/>
      <c r="ORV109" s="848"/>
      <c r="ORW109" s="848"/>
      <c r="ORX109" s="848"/>
      <c r="ORY109" s="848"/>
      <c r="ORZ109" s="848"/>
      <c r="OSA109" s="848"/>
      <c r="OSB109" s="848"/>
      <c r="OSC109" s="848"/>
      <c r="OSD109" s="848"/>
      <c r="OSE109" s="848"/>
      <c r="OSF109" s="848"/>
      <c r="OSG109" s="848"/>
      <c r="OSH109" s="848"/>
      <c r="OSI109" s="848"/>
      <c r="OSJ109" s="848"/>
      <c r="OSK109" s="848"/>
      <c r="OSL109" s="848"/>
      <c r="OSM109" s="848"/>
      <c r="OSN109" s="848"/>
      <c r="OSO109" s="848"/>
      <c r="OSP109" s="848"/>
      <c r="OSQ109" s="848"/>
      <c r="OSR109" s="848"/>
      <c r="OSS109" s="848"/>
      <c r="OST109" s="848"/>
      <c r="OSU109" s="848"/>
      <c r="OSV109" s="848"/>
      <c r="OSW109" s="848"/>
      <c r="OSX109" s="848"/>
      <c r="OSY109" s="848"/>
      <c r="OSZ109" s="848"/>
      <c r="OTA109" s="848"/>
      <c r="OTB109" s="848"/>
      <c r="OTC109" s="848"/>
      <c r="OTD109" s="848"/>
      <c r="OTE109" s="848"/>
      <c r="OTF109" s="848"/>
      <c r="OTG109" s="848"/>
      <c r="OTH109" s="848"/>
      <c r="OTI109" s="848"/>
      <c r="OTJ109" s="848"/>
      <c r="OTK109" s="848"/>
      <c r="OTL109" s="848"/>
      <c r="OTM109" s="848"/>
      <c r="OTN109" s="848"/>
      <c r="OTO109" s="848"/>
      <c r="OTP109" s="848"/>
      <c r="OTQ109" s="848"/>
      <c r="OTR109" s="848"/>
      <c r="OTS109" s="848"/>
      <c r="OTT109" s="848"/>
      <c r="OTU109" s="848"/>
      <c r="OTV109" s="848"/>
      <c r="OTW109" s="848"/>
      <c r="OTX109" s="848"/>
      <c r="OTY109" s="848"/>
      <c r="OTZ109" s="848"/>
      <c r="OUA109" s="848"/>
      <c r="OUB109" s="848"/>
      <c r="OUC109" s="848"/>
      <c r="OUD109" s="848"/>
      <c r="OUE109" s="848"/>
      <c r="OUF109" s="848"/>
      <c r="OUG109" s="848"/>
      <c r="OUH109" s="848"/>
      <c r="OUI109" s="848"/>
      <c r="OUJ109" s="848"/>
      <c r="OUK109" s="848"/>
      <c r="OUL109" s="848"/>
      <c r="OUM109" s="848"/>
      <c r="OUN109" s="848"/>
      <c r="OUO109" s="848"/>
      <c r="OUP109" s="848"/>
      <c r="OUQ109" s="848"/>
      <c r="OUR109" s="848"/>
      <c r="OUS109" s="848"/>
      <c r="OUT109" s="848"/>
      <c r="OUU109" s="848"/>
      <c r="OUV109" s="848"/>
      <c r="OUW109" s="848"/>
      <c r="OUX109" s="848"/>
      <c r="OUY109" s="848"/>
      <c r="OUZ109" s="848"/>
      <c r="OVA109" s="848"/>
      <c r="OVB109" s="848"/>
      <c r="OVC109" s="848"/>
      <c r="OVD109" s="848"/>
      <c r="OVE109" s="848"/>
      <c r="OVF109" s="848"/>
      <c r="OVG109" s="848"/>
      <c r="OVH109" s="848"/>
      <c r="OVI109" s="848"/>
      <c r="OVJ109" s="848"/>
      <c r="OVK109" s="848"/>
      <c r="OVL109" s="848"/>
      <c r="OVM109" s="848"/>
      <c r="OVN109" s="848"/>
      <c r="OVO109" s="848"/>
      <c r="OVP109" s="848"/>
      <c r="OVQ109" s="848"/>
      <c r="OVR109" s="848"/>
      <c r="OVS109" s="848"/>
      <c r="OVT109" s="848"/>
      <c r="OVU109" s="848"/>
      <c r="OVV109" s="848"/>
      <c r="OVW109" s="848"/>
      <c r="OVX109" s="848"/>
      <c r="OVY109" s="848"/>
      <c r="OVZ109" s="848"/>
      <c r="OWA109" s="848"/>
      <c r="OWB109" s="848"/>
      <c r="OWC109" s="848"/>
      <c r="OWD109" s="848"/>
      <c r="OWE109" s="848"/>
      <c r="OWF109" s="848"/>
      <c r="OWG109" s="848"/>
      <c r="OWH109" s="848"/>
      <c r="OWI109" s="848"/>
      <c r="OWJ109" s="848"/>
      <c r="OWK109" s="848"/>
      <c r="OWL109" s="848"/>
      <c r="OWM109" s="848"/>
      <c r="OWN109" s="848"/>
      <c r="OWO109" s="848"/>
      <c r="OWP109" s="848"/>
      <c r="OWQ109" s="848"/>
      <c r="OWR109" s="848"/>
      <c r="OWS109" s="848"/>
      <c r="OWT109" s="848"/>
      <c r="OWU109" s="848"/>
      <c r="OWV109" s="848"/>
      <c r="OWW109" s="848"/>
      <c r="OWX109" s="848"/>
      <c r="OWY109" s="848"/>
      <c r="OWZ109" s="848"/>
      <c r="OXA109" s="848"/>
      <c r="OXB109" s="848"/>
      <c r="OXC109" s="848"/>
      <c r="OXD109" s="848"/>
      <c r="OXE109" s="848"/>
      <c r="OXF109" s="848"/>
      <c r="OXG109" s="848"/>
      <c r="OXH109" s="848"/>
      <c r="OXI109" s="848"/>
      <c r="OXJ109" s="848"/>
      <c r="OXK109" s="848"/>
      <c r="OXL109" s="848"/>
      <c r="OXM109" s="848"/>
      <c r="OXN109" s="848"/>
      <c r="OXO109" s="848"/>
      <c r="OXP109" s="848"/>
      <c r="OXQ109" s="848"/>
      <c r="OXR109" s="848"/>
      <c r="OXS109" s="848"/>
      <c r="OXT109" s="848"/>
      <c r="OXU109" s="848"/>
      <c r="OXV109" s="848"/>
      <c r="OXW109" s="848"/>
      <c r="OXX109" s="848"/>
      <c r="OXY109" s="848"/>
      <c r="OXZ109" s="848"/>
      <c r="OYA109" s="848"/>
      <c r="OYB109" s="848"/>
      <c r="OYC109" s="848"/>
      <c r="OYD109" s="848"/>
      <c r="OYE109" s="848"/>
      <c r="OYF109" s="848"/>
      <c r="OYG109" s="848"/>
      <c r="OYH109" s="848"/>
      <c r="OYI109" s="848"/>
      <c r="OYJ109" s="848"/>
      <c r="OYK109" s="848"/>
      <c r="OYL109" s="848"/>
      <c r="OYM109" s="848"/>
      <c r="OYN109" s="848"/>
      <c r="OYO109" s="848"/>
      <c r="OYP109" s="848"/>
      <c r="OYQ109" s="848"/>
      <c r="OYR109" s="848"/>
      <c r="OYS109" s="848"/>
      <c r="OYT109" s="848"/>
      <c r="OYU109" s="848"/>
      <c r="OYV109" s="848"/>
      <c r="OYW109" s="848"/>
      <c r="OYX109" s="848"/>
      <c r="OYY109" s="848"/>
      <c r="OYZ109" s="848"/>
      <c r="OZA109" s="848"/>
      <c r="OZB109" s="848"/>
      <c r="OZC109" s="848"/>
      <c r="OZD109" s="848"/>
      <c r="OZE109" s="848"/>
      <c r="OZF109" s="848"/>
      <c r="OZG109" s="848"/>
      <c r="OZH109" s="848"/>
      <c r="OZI109" s="848"/>
      <c r="OZJ109" s="848"/>
      <c r="OZK109" s="848"/>
      <c r="OZL109" s="848"/>
      <c r="OZM109" s="848"/>
      <c r="OZN109" s="848"/>
      <c r="OZO109" s="848"/>
      <c r="OZP109" s="848"/>
      <c r="OZQ109" s="848"/>
      <c r="OZR109" s="848"/>
      <c r="OZS109" s="848"/>
      <c r="OZT109" s="848"/>
      <c r="OZU109" s="848"/>
      <c r="OZV109" s="848"/>
      <c r="OZW109" s="848"/>
      <c r="OZX109" s="848"/>
      <c r="OZY109" s="848"/>
      <c r="OZZ109" s="848"/>
      <c r="PAA109" s="848"/>
      <c r="PAB109" s="848"/>
      <c r="PAC109" s="848"/>
      <c r="PAD109" s="848"/>
      <c r="PAE109" s="848"/>
      <c r="PAF109" s="848"/>
      <c r="PAG109" s="848"/>
      <c r="PAH109" s="848"/>
      <c r="PAI109" s="848"/>
      <c r="PAJ109" s="848"/>
      <c r="PAK109" s="848"/>
      <c r="PAL109" s="848"/>
      <c r="PAM109" s="848"/>
      <c r="PAN109" s="848"/>
      <c r="PAO109" s="848"/>
      <c r="PAP109" s="848"/>
      <c r="PAQ109" s="848"/>
      <c r="PAR109" s="848"/>
      <c r="PAS109" s="848"/>
      <c r="PAT109" s="848"/>
      <c r="PAU109" s="848"/>
      <c r="PAV109" s="848"/>
      <c r="PAW109" s="848"/>
      <c r="PAX109" s="848"/>
      <c r="PAY109" s="848"/>
      <c r="PAZ109" s="848"/>
      <c r="PBA109" s="848"/>
      <c r="PBB109" s="848"/>
      <c r="PBC109" s="848"/>
      <c r="PBD109" s="848"/>
      <c r="PBE109" s="848"/>
      <c r="PBF109" s="848"/>
      <c r="PBG109" s="848"/>
      <c r="PBH109" s="848"/>
      <c r="PBI109" s="848"/>
      <c r="PBJ109" s="848"/>
      <c r="PBK109" s="848"/>
      <c r="PBL109" s="848"/>
      <c r="PBM109" s="848"/>
      <c r="PBN109" s="848"/>
      <c r="PBO109" s="848"/>
      <c r="PBP109" s="848"/>
      <c r="PBQ109" s="848"/>
      <c r="PBR109" s="848"/>
      <c r="PBS109" s="848"/>
      <c r="PBT109" s="848"/>
      <c r="PBU109" s="848"/>
      <c r="PBV109" s="848"/>
      <c r="PBW109" s="848"/>
      <c r="PBX109" s="848"/>
      <c r="PBY109" s="848"/>
      <c r="PBZ109" s="848"/>
      <c r="PCA109" s="848"/>
      <c r="PCB109" s="848"/>
      <c r="PCC109" s="848"/>
      <c r="PCD109" s="848"/>
      <c r="PCE109" s="848"/>
      <c r="PCF109" s="848"/>
      <c r="PCG109" s="848"/>
      <c r="PCH109" s="848"/>
      <c r="PCI109" s="848"/>
      <c r="PCJ109" s="848"/>
      <c r="PCK109" s="848"/>
      <c r="PCL109" s="848"/>
      <c r="PCM109" s="848"/>
      <c r="PCN109" s="848"/>
      <c r="PCO109" s="848"/>
      <c r="PCP109" s="848"/>
      <c r="PCQ109" s="848"/>
      <c r="PCR109" s="848"/>
      <c r="PCS109" s="848"/>
      <c r="PCT109" s="848"/>
      <c r="PCU109" s="848"/>
      <c r="PCV109" s="848"/>
      <c r="PCW109" s="848"/>
      <c r="PCX109" s="848"/>
      <c r="PCY109" s="848"/>
      <c r="PCZ109" s="848"/>
      <c r="PDA109" s="848"/>
      <c r="PDB109" s="848"/>
      <c r="PDC109" s="848"/>
      <c r="PDD109" s="848"/>
      <c r="PDE109" s="848"/>
      <c r="PDF109" s="848"/>
      <c r="PDG109" s="848"/>
      <c r="PDH109" s="848"/>
      <c r="PDI109" s="848"/>
      <c r="PDJ109" s="848"/>
      <c r="PDK109" s="848"/>
      <c r="PDL109" s="848"/>
      <c r="PDM109" s="848"/>
      <c r="PDN109" s="848"/>
      <c r="PDO109" s="848"/>
      <c r="PDP109" s="848"/>
      <c r="PDQ109" s="848"/>
      <c r="PDR109" s="848"/>
      <c r="PDS109" s="848"/>
      <c r="PDT109" s="848"/>
      <c r="PDU109" s="848"/>
      <c r="PDV109" s="848"/>
      <c r="PDW109" s="848"/>
      <c r="PDX109" s="848"/>
      <c r="PDY109" s="848"/>
      <c r="PDZ109" s="848"/>
      <c r="PEA109" s="848"/>
      <c r="PEB109" s="848"/>
      <c r="PEC109" s="848"/>
      <c r="PED109" s="848"/>
      <c r="PEE109" s="848"/>
      <c r="PEF109" s="848"/>
      <c r="PEG109" s="848"/>
      <c r="PEH109" s="848"/>
      <c r="PEI109" s="848"/>
      <c r="PEJ109" s="848"/>
      <c r="PEK109" s="848"/>
      <c r="PEL109" s="848"/>
      <c r="PEM109" s="848"/>
      <c r="PEN109" s="848"/>
      <c r="PEO109" s="848"/>
      <c r="PEP109" s="848"/>
      <c r="PEQ109" s="848"/>
      <c r="PER109" s="848"/>
      <c r="PES109" s="848"/>
      <c r="PET109" s="848"/>
      <c r="PEU109" s="848"/>
      <c r="PEV109" s="848"/>
      <c r="PEW109" s="848"/>
      <c r="PEX109" s="848"/>
      <c r="PEY109" s="848"/>
      <c r="PEZ109" s="848"/>
      <c r="PFA109" s="848"/>
      <c r="PFB109" s="848"/>
      <c r="PFC109" s="848"/>
      <c r="PFD109" s="848"/>
      <c r="PFE109" s="848"/>
      <c r="PFF109" s="848"/>
      <c r="PFG109" s="848"/>
      <c r="PFH109" s="848"/>
      <c r="PFI109" s="848"/>
      <c r="PFJ109" s="848"/>
      <c r="PFK109" s="848"/>
      <c r="PFL109" s="848"/>
      <c r="PFM109" s="848"/>
      <c r="PFN109" s="848"/>
      <c r="PFO109" s="848"/>
      <c r="PFP109" s="848"/>
      <c r="PFQ109" s="848"/>
      <c r="PFR109" s="848"/>
      <c r="PFS109" s="848"/>
      <c r="PFT109" s="848"/>
      <c r="PFU109" s="848"/>
      <c r="PFV109" s="848"/>
      <c r="PFW109" s="848"/>
      <c r="PFX109" s="848"/>
      <c r="PFY109" s="848"/>
      <c r="PFZ109" s="848"/>
      <c r="PGA109" s="848"/>
      <c r="PGB109" s="848"/>
      <c r="PGC109" s="848"/>
      <c r="PGD109" s="848"/>
      <c r="PGE109" s="848"/>
      <c r="PGF109" s="848"/>
      <c r="PGG109" s="848"/>
      <c r="PGH109" s="848"/>
      <c r="PGI109" s="848"/>
      <c r="PGJ109" s="848"/>
      <c r="PGK109" s="848"/>
      <c r="PGL109" s="848"/>
      <c r="PGM109" s="848"/>
      <c r="PGN109" s="848"/>
      <c r="PGO109" s="848"/>
      <c r="PGP109" s="848"/>
      <c r="PGQ109" s="848"/>
      <c r="PGR109" s="848"/>
      <c r="PGS109" s="848"/>
      <c r="PGT109" s="848"/>
      <c r="PGU109" s="848"/>
      <c r="PGV109" s="848"/>
      <c r="PGW109" s="848"/>
      <c r="PGX109" s="848"/>
      <c r="PGY109" s="848"/>
      <c r="PGZ109" s="848"/>
      <c r="PHA109" s="848"/>
      <c r="PHB109" s="848"/>
      <c r="PHC109" s="848"/>
      <c r="PHD109" s="848"/>
      <c r="PHE109" s="848"/>
      <c r="PHF109" s="848"/>
      <c r="PHG109" s="848"/>
      <c r="PHH109" s="848"/>
      <c r="PHI109" s="848"/>
      <c r="PHJ109" s="848"/>
      <c r="PHK109" s="848"/>
      <c r="PHL109" s="848"/>
      <c r="PHM109" s="848"/>
      <c r="PHN109" s="848"/>
      <c r="PHO109" s="848"/>
      <c r="PHP109" s="848"/>
      <c r="PHQ109" s="848"/>
      <c r="PHR109" s="848"/>
      <c r="PHS109" s="848"/>
      <c r="PHT109" s="848"/>
      <c r="PHU109" s="848"/>
      <c r="PHV109" s="848"/>
      <c r="PHW109" s="848"/>
      <c r="PHX109" s="848"/>
      <c r="PHY109" s="848"/>
      <c r="PHZ109" s="848"/>
      <c r="PIA109" s="848"/>
      <c r="PIB109" s="848"/>
      <c r="PIC109" s="848"/>
      <c r="PID109" s="848"/>
      <c r="PIE109" s="848"/>
      <c r="PIF109" s="848"/>
      <c r="PIG109" s="848"/>
      <c r="PIH109" s="848"/>
      <c r="PII109" s="848"/>
      <c r="PIJ109" s="848"/>
      <c r="PIK109" s="848"/>
      <c r="PIL109" s="848"/>
      <c r="PIM109" s="848"/>
      <c r="PIN109" s="848"/>
      <c r="PIO109" s="848"/>
      <c r="PIP109" s="848"/>
      <c r="PIQ109" s="848"/>
      <c r="PIR109" s="848"/>
      <c r="PIS109" s="848"/>
      <c r="PIT109" s="848"/>
      <c r="PIU109" s="848"/>
      <c r="PIV109" s="848"/>
      <c r="PIW109" s="848"/>
      <c r="PIX109" s="848"/>
      <c r="PIY109" s="848"/>
      <c r="PIZ109" s="848"/>
      <c r="PJA109" s="848"/>
      <c r="PJB109" s="848"/>
      <c r="PJC109" s="848"/>
      <c r="PJD109" s="848"/>
      <c r="PJE109" s="848"/>
      <c r="PJF109" s="848"/>
      <c r="PJG109" s="848"/>
      <c r="PJH109" s="848"/>
      <c r="PJI109" s="848"/>
      <c r="PJJ109" s="848"/>
      <c r="PJK109" s="848"/>
      <c r="PJL109" s="848"/>
      <c r="PJM109" s="848"/>
      <c r="PJN109" s="848"/>
      <c r="PJO109" s="848"/>
      <c r="PJP109" s="848"/>
      <c r="PJQ109" s="848"/>
      <c r="PJR109" s="848"/>
      <c r="PJS109" s="848"/>
      <c r="PJT109" s="848"/>
      <c r="PJU109" s="848"/>
      <c r="PJV109" s="848"/>
      <c r="PJW109" s="848"/>
      <c r="PJX109" s="848"/>
      <c r="PJY109" s="848"/>
      <c r="PJZ109" s="848"/>
      <c r="PKA109" s="848"/>
      <c r="PKB109" s="848"/>
      <c r="PKC109" s="848"/>
      <c r="PKD109" s="848"/>
      <c r="PKE109" s="848"/>
      <c r="PKF109" s="848"/>
      <c r="PKG109" s="848"/>
      <c r="PKH109" s="848"/>
      <c r="PKI109" s="848"/>
      <c r="PKJ109" s="848"/>
      <c r="PKK109" s="848"/>
      <c r="PKL109" s="848"/>
      <c r="PKM109" s="848"/>
      <c r="PKN109" s="848"/>
      <c r="PKO109" s="848"/>
      <c r="PKP109" s="848"/>
      <c r="PKQ109" s="848"/>
      <c r="PKR109" s="848"/>
      <c r="PKS109" s="848"/>
      <c r="PKT109" s="848"/>
      <c r="PKU109" s="848"/>
      <c r="PKV109" s="848"/>
      <c r="PKW109" s="848"/>
      <c r="PKX109" s="848"/>
      <c r="PKY109" s="848"/>
      <c r="PKZ109" s="848"/>
      <c r="PLA109" s="848"/>
      <c r="PLB109" s="848"/>
      <c r="PLC109" s="848"/>
      <c r="PLD109" s="848"/>
      <c r="PLE109" s="848"/>
      <c r="PLF109" s="848"/>
      <c r="PLG109" s="848"/>
      <c r="PLH109" s="848"/>
      <c r="PLI109" s="848"/>
      <c r="PLJ109" s="848"/>
      <c r="PLK109" s="848"/>
      <c r="PLL109" s="848"/>
      <c r="PLM109" s="848"/>
      <c r="PLN109" s="848"/>
      <c r="PLO109" s="848"/>
      <c r="PLP109" s="848"/>
      <c r="PLQ109" s="848"/>
      <c r="PLR109" s="848"/>
      <c r="PLS109" s="848"/>
      <c r="PLT109" s="848"/>
      <c r="PLU109" s="848"/>
      <c r="PLV109" s="848"/>
      <c r="PLW109" s="848"/>
      <c r="PLX109" s="848"/>
      <c r="PLY109" s="848"/>
      <c r="PLZ109" s="848"/>
      <c r="PMA109" s="848"/>
      <c r="PMB109" s="848"/>
      <c r="PMC109" s="848"/>
      <c r="PMD109" s="848"/>
      <c r="PME109" s="848"/>
      <c r="PMF109" s="848"/>
      <c r="PMG109" s="848"/>
      <c r="PMH109" s="848"/>
      <c r="PMI109" s="848"/>
      <c r="PMJ109" s="848"/>
      <c r="PMK109" s="848"/>
      <c r="PML109" s="848"/>
      <c r="PMM109" s="848"/>
      <c r="PMN109" s="848"/>
      <c r="PMO109" s="848"/>
      <c r="PMP109" s="848"/>
      <c r="PMQ109" s="848"/>
      <c r="PMR109" s="848"/>
      <c r="PMS109" s="848"/>
      <c r="PMT109" s="848"/>
      <c r="PMU109" s="848"/>
      <c r="PMV109" s="848"/>
      <c r="PMW109" s="848"/>
      <c r="PMX109" s="848"/>
      <c r="PMY109" s="848"/>
      <c r="PMZ109" s="848"/>
      <c r="PNA109" s="848"/>
      <c r="PNB109" s="848"/>
      <c r="PNC109" s="848"/>
      <c r="PND109" s="848"/>
      <c r="PNE109" s="848"/>
      <c r="PNF109" s="848"/>
      <c r="PNG109" s="848"/>
      <c r="PNH109" s="848"/>
      <c r="PNI109" s="848"/>
      <c r="PNJ109" s="848"/>
      <c r="PNK109" s="848"/>
      <c r="PNL109" s="848"/>
      <c r="PNM109" s="848"/>
      <c r="PNN109" s="848"/>
      <c r="PNO109" s="848"/>
      <c r="PNP109" s="848"/>
      <c r="PNQ109" s="848"/>
      <c r="PNR109" s="848"/>
      <c r="PNS109" s="848"/>
      <c r="PNT109" s="848"/>
      <c r="PNU109" s="848"/>
      <c r="PNV109" s="848"/>
      <c r="PNW109" s="848"/>
      <c r="PNX109" s="848"/>
      <c r="PNY109" s="848"/>
      <c r="PNZ109" s="848"/>
      <c r="POA109" s="848"/>
      <c r="POB109" s="848"/>
      <c r="POC109" s="848"/>
      <c r="POD109" s="848"/>
      <c r="POE109" s="848"/>
      <c r="POF109" s="848"/>
      <c r="POG109" s="848"/>
      <c r="POH109" s="848"/>
      <c r="POI109" s="848"/>
      <c r="POJ109" s="848"/>
      <c r="POK109" s="848"/>
      <c r="POL109" s="848"/>
      <c r="POM109" s="848"/>
      <c r="PON109" s="848"/>
      <c r="POO109" s="848"/>
      <c r="POP109" s="848"/>
      <c r="POQ109" s="848"/>
      <c r="POR109" s="848"/>
      <c r="POS109" s="848"/>
      <c r="POT109" s="848"/>
      <c r="POU109" s="848"/>
      <c r="POV109" s="848"/>
      <c r="POW109" s="848"/>
      <c r="POX109" s="848"/>
      <c r="POY109" s="848"/>
      <c r="POZ109" s="848"/>
      <c r="PPA109" s="848"/>
      <c r="PPB109" s="848"/>
      <c r="PPC109" s="848"/>
      <c r="PPD109" s="848"/>
      <c r="PPE109" s="848"/>
      <c r="PPF109" s="848"/>
      <c r="PPG109" s="848"/>
      <c r="PPH109" s="848"/>
      <c r="PPI109" s="848"/>
      <c r="PPJ109" s="848"/>
      <c r="PPK109" s="848"/>
      <c r="PPL109" s="848"/>
      <c r="PPM109" s="848"/>
      <c r="PPN109" s="848"/>
      <c r="PPO109" s="848"/>
      <c r="PPP109" s="848"/>
      <c r="PPQ109" s="848"/>
      <c r="PPR109" s="848"/>
      <c r="PPS109" s="848"/>
      <c r="PPT109" s="848"/>
      <c r="PPU109" s="848"/>
      <c r="PPV109" s="848"/>
      <c r="PPW109" s="848"/>
      <c r="PPX109" s="848"/>
      <c r="PPY109" s="848"/>
      <c r="PPZ109" s="848"/>
      <c r="PQA109" s="848"/>
      <c r="PQB109" s="848"/>
      <c r="PQC109" s="848"/>
      <c r="PQD109" s="848"/>
      <c r="PQE109" s="848"/>
      <c r="PQF109" s="848"/>
      <c r="PQG109" s="848"/>
      <c r="PQH109" s="848"/>
      <c r="PQI109" s="848"/>
      <c r="PQJ109" s="848"/>
      <c r="PQK109" s="848"/>
      <c r="PQL109" s="848"/>
      <c r="PQM109" s="848"/>
      <c r="PQN109" s="848"/>
      <c r="PQO109" s="848"/>
      <c r="PQP109" s="848"/>
      <c r="PQQ109" s="848"/>
      <c r="PQR109" s="848"/>
      <c r="PQS109" s="848"/>
      <c r="PQT109" s="848"/>
      <c r="PQU109" s="848"/>
      <c r="PQV109" s="848"/>
      <c r="PQW109" s="848"/>
      <c r="PQX109" s="848"/>
      <c r="PQY109" s="848"/>
      <c r="PQZ109" s="848"/>
      <c r="PRA109" s="848"/>
      <c r="PRB109" s="848"/>
      <c r="PRC109" s="848"/>
      <c r="PRD109" s="848"/>
      <c r="PRE109" s="848"/>
      <c r="PRF109" s="848"/>
      <c r="PRG109" s="848"/>
      <c r="PRH109" s="848"/>
      <c r="PRI109" s="848"/>
      <c r="PRJ109" s="848"/>
      <c r="PRK109" s="848"/>
      <c r="PRL109" s="848"/>
      <c r="PRM109" s="848"/>
      <c r="PRN109" s="848"/>
      <c r="PRO109" s="848"/>
      <c r="PRP109" s="848"/>
      <c r="PRQ109" s="848"/>
      <c r="PRR109" s="848"/>
      <c r="PRS109" s="848"/>
      <c r="PRT109" s="848"/>
      <c r="PRU109" s="848"/>
      <c r="PRV109" s="848"/>
      <c r="PRW109" s="848"/>
      <c r="PRX109" s="848"/>
      <c r="PRY109" s="848"/>
      <c r="PRZ109" s="848"/>
      <c r="PSA109" s="848"/>
      <c r="PSB109" s="848"/>
      <c r="PSC109" s="848"/>
      <c r="PSD109" s="848"/>
      <c r="PSE109" s="848"/>
      <c r="PSF109" s="848"/>
      <c r="PSG109" s="848"/>
      <c r="PSH109" s="848"/>
      <c r="PSI109" s="848"/>
      <c r="PSJ109" s="848"/>
      <c r="PSK109" s="848"/>
      <c r="PSL109" s="848"/>
      <c r="PSM109" s="848"/>
      <c r="PSN109" s="848"/>
      <c r="PSO109" s="848"/>
      <c r="PSP109" s="848"/>
      <c r="PSQ109" s="848"/>
      <c r="PSR109" s="848"/>
      <c r="PSS109" s="848"/>
      <c r="PST109" s="848"/>
      <c r="PSU109" s="848"/>
      <c r="PSV109" s="848"/>
      <c r="PSW109" s="848"/>
      <c r="PSX109" s="848"/>
      <c r="PSY109" s="848"/>
      <c r="PSZ109" s="848"/>
      <c r="PTA109" s="848"/>
      <c r="PTB109" s="848"/>
      <c r="PTC109" s="848"/>
      <c r="PTD109" s="848"/>
      <c r="PTE109" s="848"/>
      <c r="PTF109" s="848"/>
      <c r="PTG109" s="848"/>
      <c r="PTH109" s="848"/>
      <c r="PTI109" s="848"/>
      <c r="PTJ109" s="848"/>
      <c r="PTK109" s="848"/>
      <c r="PTL109" s="848"/>
      <c r="PTM109" s="848"/>
      <c r="PTN109" s="848"/>
      <c r="PTO109" s="848"/>
      <c r="PTP109" s="848"/>
      <c r="PTQ109" s="848"/>
      <c r="PTR109" s="848"/>
      <c r="PTS109" s="848"/>
      <c r="PTT109" s="848"/>
      <c r="PTU109" s="848"/>
      <c r="PTV109" s="848"/>
      <c r="PTW109" s="848"/>
      <c r="PTX109" s="848"/>
      <c r="PTY109" s="848"/>
      <c r="PTZ109" s="848"/>
      <c r="PUA109" s="848"/>
      <c r="PUB109" s="848"/>
      <c r="PUC109" s="848"/>
      <c r="PUD109" s="848"/>
      <c r="PUE109" s="848"/>
      <c r="PUF109" s="848"/>
      <c r="PUG109" s="848"/>
      <c r="PUH109" s="848"/>
      <c r="PUI109" s="848"/>
      <c r="PUJ109" s="848"/>
      <c r="PUK109" s="848"/>
      <c r="PUL109" s="848"/>
      <c r="PUM109" s="848"/>
      <c r="PUN109" s="848"/>
      <c r="PUO109" s="848"/>
      <c r="PUP109" s="848"/>
      <c r="PUQ109" s="848"/>
      <c r="PUR109" s="848"/>
      <c r="PUS109" s="848"/>
      <c r="PUT109" s="848"/>
      <c r="PUU109" s="848"/>
      <c r="PUV109" s="848"/>
      <c r="PUW109" s="848"/>
      <c r="PUX109" s="848"/>
      <c r="PUY109" s="848"/>
      <c r="PUZ109" s="848"/>
      <c r="PVA109" s="848"/>
      <c r="PVB109" s="848"/>
      <c r="PVC109" s="848"/>
      <c r="PVD109" s="848"/>
      <c r="PVE109" s="848"/>
      <c r="PVF109" s="848"/>
      <c r="PVG109" s="848"/>
      <c r="PVH109" s="848"/>
      <c r="PVI109" s="848"/>
      <c r="PVJ109" s="848"/>
      <c r="PVK109" s="848"/>
      <c r="PVL109" s="848"/>
      <c r="PVM109" s="848"/>
      <c r="PVN109" s="848"/>
      <c r="PVO109" s="848"/>
      <c r="PVP109" s="848"/>
      <c r="PVQ109" s="848"/>
      <c r="PVR109" s="848"/>
      <c r="PVS109" s="848"/>
      <c r="PVT109" s="848"/>
      <c r="PVU109" s="848"/>
      <c r="PVV109" s="848"/>
      <c r="PVW109" s="848"/>
      <c r="PVX109" s="848"/>
      <c r="PVY109" s="848"/>
      <c r="PVZ109" s="848"/>
      <c r="PWA109" s="848"/>
      <c r="PWB109" s="848"/>
      <c r="PWC109" s="848"/>
      <c r="PWD109" s="848"/>
      <c r="PWE109" s="848"/>
      <c r="PWF109" s="848"/>
      <c r="PWG109" s="848"/>
      <c r="PWH109" s="848"/>
      <c r="PWI109" s="848"/>
      <c r="PWJ109" s="848"/>
      <c r="PWK109" s="848"/>
      <c r="PWL109" s="848"/>
      <c r="PWM109" s="848"/>
      <c r="PWN109" s="848"/>
      <c r="PWO109" s="848"/>
      <c r="PWP109" s="848"/>
      <c r="PWQ109" s="848"/>
      <c r="PWR109" s="848"/>
      <c r="PWS109" s="848"/>
      <c r="PWT109" s="848"/>
      <c r="PWU109" s="848"/>
      <c r="PWV109" s="848"/>
      <c r="PWW109" s="848"/>
      <c r="PWX109" s="848"/>
      <c r="PWY109" s="848"/>
      <c r="PWZ109" s="848"/>
      <c r="PXA109" s="848"/>
      <c r="PXB109" s="848"/>
      <c r="PXC109" s="848"/>
      <c r="PXD109" s="848"/>
      <c r="PXE109" s="848"/>
      <c r="PXF109" s="848"/>
      <c r="PXG109" s="848"/>
      <c r="PXH109" s="848"/>
      <c r="PXI109" s="848"/>
      <c r="PXJ109" s="848"/>
      <c r="PXK109" s="848"/>
      <c r="PXL109" s="848"/>
      <c r="PXM109" s="848"/>
      <c r="PXN109" s="848"/>
      <c r="PXO109" s="848"/>
      <c r="PXP109" s="848"/>
      <c r="PXQ109" s="848"/>
      <c r="PXR109" s="848"/>
      <c r="PXS109" s="848"/>
      <c r="PXT109" s="848"/>
      <c r="PXU109" s="848"/>
      <c r="PXV109" s="848"/>
      <c r="PXW109" s="848"/>
      <c r="PXX109" s="848"/>
      <c r="PXY109" s="848"/>
      <c r="PXZ109" s="848"/>
      <c r="PYA109" s="848"/>
      <c r="PYB109" s="848"/>
      <c r="PYC109" s="848"/>
      <c r="PYD109" s="848"/>
      <c r="PYE109" s="848"/>
      <c r="PYF109" s="848"/>
      <c r="PYG109" s="848"/>
      <c r="PYH109" s="848"/>
      <c r="PYI109" s="848"/>
      <c r="PYJ109" s="848"/>
      <c r="PYK109" s="848"/>
      <c r="PYL109" s="848"/>
      <c r="PYM109" s="848"/>
      <c r="PYN109" s="848"/>
      <c r="PYO109" s="848"/>
      <c r="PYP109" s="848"/>
      <c r="PYQ109" s="848"/>
      <c r="PYR109" s="848"/>
      <c r="PYS109" s="848"/>
      <c r="PYT109" s="848"/>
      <c r="PYU109" s="848"/>
      <c r="PYV109" s="848"/>
      <c r="PYW109" s="848"/>
      <c r="PYX109" s="848"/>
      <c r="PYY109" s="848"/>
      <c r="PYZ109" s="848"/>
      <c r="PZA109" s="848"/>
      <c r="PZB109" s="848"/>
      <c r="PZC109" s="848"/>
      <c r="PZD109" s="848"/>
      <c r="PZE109" s="848"/>
      <c r="PZF109" s="848"/>
      <c r="PZG109" s="848"/>
      <c r="PZH109" s="848"/>
      <c r="PZI109" s="848"/>
      <c r="PZJ109" s="848"/>
      <c r="PZK109" s="848"/>
      <c r="PZL109" s="848"/>
      <c r="PZM109" s="848"/>
      <c r="PZN109" s="848"/>
      <c r="PZO109" s="848"/>
      <c r="PZP109" s="848"/>
      <c r="PZQ109" s="848"/>
      <c r="PZR109" s="848"/>
      <c r="PZS109" s="848"/>
      <c r="PZT109" s="848"/>
      <c r="PZU109" s="848"/>
      <c r="PZV109" s="848"/>
      <c r="PZW109" s="848"/>
      <c r="PZX109" s="848"/>
      <c r="PZY109" s="848"/>
      <c r="PZZ109" s="848"/>
      <c r="QAA109" s="848"/>
      <c r="QAB109" s="848"/>
      <c r="QAC109" s="848"/>
      <c r="QAD109" s="848"/>
      <c r="QAE109" s="848"/>
      <c r="QAF109" s="848"/>
      <c r="QAG109" s="848"/>
      <c r="QAH109" s="848"/>
      <c r="QAI109" s="848"/>
      <c r="QAJ109" s="848"/>
      <c r="QAK109" s="848"/>
      <c r="QAL109" s="848"/>
      <c r="QAM109" s="848"/>
      <c r="QAN109" s="848"/>
      <c r="QAO109" s="848"/>
      <c r="QAP109" s="848"/>
      <c r="QAQ109" s="848"/>
      <c r="QAR109" s="848"/>
      <c r="QAS109" s="848"/>
      <c r="QAT109" s="848"/>
      <c r="QAU109" s="848"/>
      <c r="QAV109" s="848"/>
      <c r="QAW109" s="848"/>
      <c r="QAX109" s="848"/>
      <c r="QAY109" s="848"/>
      <c r="QAZ109" s="848"/>
      <c r="QBA109" s="848"/>
      <c r="QBB109" s="848"/>
      <c r="QBC109" s="848"/>
      <c r="QBD109" s="848"/>
      <c r="QBE109" s="848"/>
      <c r="QBF109" s="848"/>
      <c r="QBG109" s="848"/>
      <c r="QBH109" s="848"/>
      <c r="QBI109" s="848"/>
      <c r="QBJ109" s="848"/>
      <c r="QBK109" s="848"/>
      <c r="QBL109" s="848"/>
      <c r="QBM109" s="848"/>
      <c r="QBN109" s="848"/>
      <c r="QBO109" s="848"/>
      <c r="QBP109" s="848"/>
      <c r="QBQ109" s="848"/>
      <c r="QBR109" s="848"/>
      <c r="QBS109" s="848"/>
      <c r="QBT109" s="848"/>
      <c r="QBU109" s="848"/>
      <c r="QBV109" s="848"/>
      <c r="QBW109" s="848"/>
      <c r="QBX109" s="848"/>
      <c r="QBY109" s="848"/>
      <c r="QBZ109" s="848"/>
      <c r="QCA109" s="848"/>
      <c r="QCB109" s="848"/>
      <c r="QCC109" s="848"/>
      <c r="QCD109" s="848"/>
      <c r="QCE109" s="848"/>
      <c r="QCF109" s="848"/>
      <c r="QCG109" s="848"/>
      <c r="QCH109" s="848"/>
      <c r="QCI109" s="848"/>
      <c r="QCJ109" s="848"/>
      <c r="QCK109" s="848"/>
      <c r="QCL109" s="848"/>
      <c r="QCM109" s="848"/>
      <c r="QCN109" s="848"/>
      <c r="QCO109" s="848"/>
      <c r="QCP109" s="848"/>
      <c r="QCQ109" s="848"/>
      <c r="QCR109" s="848"/>
      <c r="QCS109" s="848"/>
      <c r="QCT109" s="848"/>
      <c r="QCU109" s="848"/>
      <c r="QCV109" s="848"/>
      <c r="QCW109" s="848"/>
      <c r="QCX109" s="848"/>
      <c r="QCY109" s="848"/>
      <c r="QCZ109" s="848"/>
      <c r="QDA109" s="848"/>
      <c r="QDB109" s="848"/>
      <c r="QDC109" s="848"/>
      <c r="QDD109" s="848"/>
      <c r="QDE109" s="848"/>
      <c r="QDF109" s="848"/>
      <c r="QDG109" s="848"/>
      <c r="QDH109" s="848"/>
      <c r="QDI109" s="848"/>
      <c r="QDJ109" s="848"/>
      <c r="QDK109" s="848"/>
      <c r="QDL109" s="848"/>
      <c r="QDM109" s="848"/>
      <c r="QDN109" s="848"/>
      <c r="QDO109" s="848"/>
      <c r="QDP109" s="848"/>
      <c r="QDQ109" s="848"/>
      <c r="QDR109" s="848"/>
      <c r="QDS109" s="848"/>
      <c r="QDT109" s="848"/>
      <c r="QDU109" s="848"/>
      <c r="QDV109" s="848"/>
      <c r="QDW109" s="848"/>
      <c r="QDX109" s="848"/>
      <c r="QDY109" s="848"/>
      <c r="QDZ109" s="848"/>
      <c r="QEA109" s="848"/>
      <c r="QEB109" s="848"/>
      <c r="QEC109" s="848"/>
      <c r="QED109" s="848"/>
      <c r="QEE109" s="848"/>
      <c r="QEF109" s="848"/>
      <c r="QEG109" s="848"/>
      <c r="QEH109" s="848"/>
      <c r="QEI109" s="848"/>
      <c r="QEJ109" s="848"/>
      <c r="QEK109" s="848"/>
      <c r="QEL109" s="848"/>
      <c r="QEM109" s="848"/>
      <c r="QEN109" s="848"/>
      <c r="QEO109" s="848"/>
      <c r="QEP109" s="848"/>
      <c r="QEQ109" s="848"/>
      <c r="QER109" s="848"/>
      <c r="QES109" s="848"/>
      <c r="QET109" s="848"/>
      <c r="QEU109" s="848"/>
      <c r="QEV109" s="848"/>
      <c r="QEW109" s="848"/>
      <c r="QEX109" s="848"/>
      <c r="QEY109" s="848"/>
      <c r="QEZ109" s="848"/>
      <c r="QFA109" s="848"/>
      <c r="QFB109" s="848"/>
      <c r="QFC109" s="848"/>
      <c r="QFD109" s="848"/>
      <c r="QFE109" s="848"/>
      <c r="QFF109" s="848"/>
      <c r="QFG109" s="848"/>
      <c r="QFH109" s="848"/>
      <c r="QFI109" s="848"/>
      <c r="QFJ109" s="848"/>
      <c r="QFK109" s="848"/>
      <c r="QFL109" s="848"/>
      <c r="QFM109" s="848"/>
      <c r="QFN109" s="848"/>
      <c r="QFO109" s="848"/>
      <c r="QFP109" s="848"/>
      <c r="QFQ109" s="848"/>
      <c r="QFR109" s="848"/>
      <c r="QFS109" s="848"/>
      <c r="QFT109" s="848"/>
      <c r="QFU109" s="848"/>
      <c r="QFV109" s="848"/>
      <c r="QFW109" s="848"/>
      <c r="QFX109" s="848"/>
      <c r="QFY109" s="848"/>
      <c r="QFZ109" s="848"/>
      <c r="QGA109" s="848"/>
      <c r="QGB109" s="848"/>
      <c r="QGC109" s="848"/>
      <c r="QGD109" s="848"/>
      <c r="QGE109" s="848"/>
      <c r="QGF109" s="848"/>
      <c r="QGG109" s="848"/>
      <c r="QGH109" s="848"/>
      <c r="QGI109" s="848"/>
      <c r="QGJ109" s="848"/>
      <c r="QGK109" s="848"/>
      <c r="QGL109" s="848"/>
      <c r="QGM109" s="848"/>
      <c r="QGN109" s="848"/>
      <c r="QGO109" s="848"/>
      <c r="QGP109" s="848"/>
      <c r="QGQ109" s="848"/>
      <c r="QGR109" s="848"/>
      <c r="QGS109" s="848"/>
      <c r="QGT109" s="848"/>
      <c r="QGU109" s="848"/>
      <c r="QGV109" s="848"/>
      <c r="QGW109" s="848"/>
      <c r="QGX109" s="848"/>
      <c r="QGY109" s="848"/>
      <c r="QGZ109" s="848"/>
      <c r="QHA109" s="848"/>
      <c r="QHB109" s="848"/>
      <c r="QHC109" s="848"/>
      <c r="QHD109" s="848"/>
      <c r="QHE109" s="848"/>
      <c r="QHF109" s="848"/>
      <c r="QHG109" s="848"/>
      <c r="QHH109" s="848"/>
      <c r="QHI109" s="848"/>
      <c r="QHJ109" s="848"/>
      <c r="QHK109" s="848"/>
      <c r="QHL109" s="848"/>
      <c r="QHM109" s="848"/>
      <c r="QHN109" s="848"/>
      <c r="QHO109" s="848"/>
      <c r="QHP109" s="848"/>
      <c r="QHQ109" s="848"/>
      <c r="QHR109" s="848"/>
      <c r="QHS109" s="848"/>
      <c r="QHT109" s="848"/>
      <c r="QHU109" s="848"/>
      <c r="QHV109" s="848"/>
      <c r="QHW109" s="848"/>
      <c r="QHX109" s="848"/>
      <c r="QHY109" s="848"/>
      <c r="QHZ109" s="848"/>
      <c r="QIA109" s="848"/>
      <c r="QIB109" s="848"/>
      <c r="QIC109" s="848"/>
      <c r="QID109" s="848"/>
      <c r="QIE109" s="848"/>
      <c r="QIF109" s="848"/>
      <c r="QIG109" s="848"/>
      <c r="QIH109" s="848"/>
      <c r="QII109" s="848"/>
      <c r="QIJ109" s="848"/>
      <c r="QIK109" s="848"/>
      <c r="QIL109" s="848"/>
      <c r="QIM109" s="848"/>
      <c r="QIN109" s="848"/>
      <c r="QIO109" s="848"/>
      <c r="QIP109" s="848"/>
      <c r="QIQ109" s="848"/>
      <c r="QIR109" s="848"/>
      <c r="QIS109" s="848"/>
      <c r="QIT109" s="848"/>
      <c r="QIU109" s="848"/>
      <c r="QIV109" s="848"/>
      <c r="QIW109" s="848"/>
      <c r="QIX109" s="848"/>
      <c r="QIY109" s="848"/>
      <c r="QIZ109" s="848"/>
      <c r="QJA109" s="848"/>
      <c r="QJB109" s="848"/>
      <c r="QJC109" s="848"/>
      <c r="QJD109" s="848"/>
      <c r="QJE109" s="848"/>
      <c r="QJF109" s="848"/>
      <c r="QJG109" s="848"/>
      <c r="QJH109" s="848"/>
      <c r="QJI109" s="848"/>
      <c r="QJJ109" s="848"/>
      <c r="QJK109" s="848"/>
      <c r="QJL109" s="848"/>
      <c r="QJM109" s="848"/>
      <c r="QJN109" s="848"/>
      <c r="QJO109" s="848"/>
      <c r="QJP109" s="848"/>
      <c r="QJQ109" s="848"/>
      <c r="QJR109" s="848"/>
      <c r="QJS109" s="848"/>
      <c r="QJT109" s="848"/>
      <c r="QJU109" s="848"/>
      <c r="QJV109" s="848"/>
      <c r="QJW109" s="848"/>
      <c r="QJX109" s="848"/>
      <c r="QJY109" s="848"/>
      <c r="QJZ109" s="848"/>
      <c r="QKA109" s="848"/>
      <c r="QKB109" s="848"/>
      <c r="QKC109" s="848"/>
      <c r="QKD109" s="848"/>
      <c r="QKE109" s="848"/>
      <c r="QKF109" s="848"/>
      <c r="QKG109" s="848"/>
      <c r="QKH109" s="848"/>
      <c r="QKI109" s="848"/>
      <c r="QKJ109" s="848"/>
      <c r="QKK109" s="848"/>
      <c r="QKL109" s="848"/>
      <c r="QKM109" s="848"/>
      <c r="QKN109" s="848"/>
      <c r="QKO109" s="848"/>
      <c r="QKP109" s="848"/>
      <c r="QKQ109" s="848"/>
      <c r="QKR109" s="848"/>
      <c r="QKS109" s="848"/>
      <c r="QKT109" s="848"/>
      <c r="QKU109" s="848"/>
      <c r="QKV109" s="848"/>
      <c r="QKW109" s="848"/>
      <c r="QKX109" s="848"/>
      <c r="QKY109" s="848"/>
      <c r="QKZ109" s="848"/>
      <c r="QLA109" s="848"/>
      <c r="QLB109" s="848"/>
      <c r="QLC109" s="848"/>
      <c r="QLD109" s="848"/>
      <c r="QLE109" s="848"/>
      <c r="QLF109" s="848"/>
      <c r="QLG109" s="848"/>
      <c r="QLH109" s="848"/>
      <c r="QLI109" s="848"/>
      <c r="QLJ109" s="848"/>
      <c r="QLK109" s="848"/>
      <c r="QLL109" s="848"/>
      <c r="QLM109" s="848"/>
      <c r="QLN109" s="848"/>
      <c r="QLO109" s="848"/>
      <c r="QLP109" s="848"/>
      <c r="QLQ109" s="848"/>
      <c r="QLR109" s="848"/>
      <c r="QLS109" s="848"/>
      <c r="QLT109" s="848"/>
      <c r="QLU109" s="848"/>
      <c r="QLV109" s="848"/>
      <c r="QLW109" s="848"/>
      <c r="QLX109" s="848"/>
      <c r="QLY109" s="848"/>
      <c r="QLZ109" s="848"/>
      <c r="QMA109" s="848"/>
      <c r="QMB109" s="848"/>
      <c r="QMC109" s="848"/>
      <c r="QMD109" s="848"/>
      <c r="QME109" s="848"/>
      <c r="QMF109" s="848"/>
      <c r="QMG109" s="848"/>
      <c r="QMH109" s="848"/>
      <c r="QMI109" s="848"/>
      <c r="QMJ109" s="848"/>
      <c r="QMK109" s="848"/>
      <c r="QML109" s="848"/>
      <c r="QMM109" s="848"/>
      <c r="QMN109" s="848"/>
      <c r="QMO109" s="848"/>
      <c r="QMP109" s="848"/>
      <c r="QMQ109" s="848"/>
      <c r="QMR109" s="848"/>
      <c r="QMS109" s="848"/>
      <c r="QMT109" s="848"/>
      <c r="QMU109" s="848"/>
      <c r="QMV109" s="848"/>
      <c r="QMW109" s="848"/>
      <c r="QMX109" s="848"/>
      <c r="QMY109" s="848"/>
      <c r="QMZ109" s="848"/>
      <c r="QNA109" s="848"/>
      <c r="QNB109" s="848"/>
      <c r="QNC109" s="848"/>
      <c r="QND109" s="848"/>
      <c r="QNE109" s="848"/>
      <c r="QNF109" s="848"/>
      <c r="QNG109" s="848"/>
      <c r="QNH109" s="848"/>
      <c r="QNI109" s="848"/>
      <c r="QNJ109" s="848"/>
      <c r="QNK109" s="848"/>
      <c r="QNL109" s="848"/>
      <c r="QNM109" s="848"/>
      <c r="QNN109" s="848"/>
      <c r="QNO109" s="848"/>
      <c r="QNP109" s="848"/>
      <c r="QNQ109" s="848"/>
      <c r="QNR109" s="848"/>
      <c r="QNS109" s="848"/>
      <c r="QNT109" s="848"/>
      <c r="QNU109" s="848"/>
      <c r="QNV109" s="848"/>
      <c r="QNW109" s="848"/>
      <c r="QNX109" s="848"/>
      <c r="QNY109" s="848"/>
      <c r="QNZ109" s="848"/>
      <c r="QOA109" s="848"/>
      <c r="QOB109" s="848"/>
      <c r="QOC109" s="848"/>
      <c r="QOD109" s="848"/>
      <c r="QOE109" s="848"/>
      <c r="QOF109" s="848"/>
      <c r="QOG109" s="848"/>
      <c r="QOH109" s="848"/>
      <c r="QOI109" s="848"/>
      <c r="QOJ109" s="848"/>
      <c r="QOK109" s="848"/>
      <c r="QOL109" s="848"/>
      <c r="QOM109" s="848"/>
      <c r="QON109" s="848"/>
      <c r="QOO109" s="848"/>
      <c r="QOP109" s="848"/>
      <c r="QOQ109" s="848"/>
      <c r="QOR109" s="848"/>
      <c r="QOS109" s="848"/>
      <c r="QOT109" s="848"/>
      <c r="QOU109" s="848"/>
      <c r="QOV109" s="848"/>
      <c r="QOW109" s="848"/>
      <c r="QOX109" s="848"/>
      <c r="QOY109" s="848"/>
      <c r="QOZ109" s="848"/>
      <c r="QPA109" s="848"/>
      <c r="QPB109" s="848"/>
      <c r="QPC109" s="848"/>
      <c r="QPD109" s="848"/>
      <c r="QPE109" s="848"/>
      <c r="QPF109" s="848"/>
      <c r="QPG109" s="848"/>
      <c r="QPH109" s="848"/>
      <c r="QPI109" s="848"/>
      <c r="QPJ109" s="848"/>
      <c r="QPK109" s="848"/>
      <c r="QPL109" s="848"/>
      <c r="QPM109" s="848"/>
      <c r="QPN109" s="848"/>
      <c r="QPO109" s="848"/>
      <c r="QPP109" s="848"/>
      <c r="QPQ109" s="848"/>
      <c r="QPR109" s="848"/>
      <c r="QPS109" s="848"/>
      <c r="QPT109" s="848"/>
      <c r="QPU109" s="848"/>
      <c r="QPV109" s="848"/>
      <c r="QPW109" s="848"/>
      <c r="QPX109" s="848"/>
      <c r="QPY109" s="848"/>
      <c r="QPZ109" s="848"/>
      <c r="QQA109" s="848"/>
      <c r="QQB109" s="848"/>
      <c r="QQC109" s="848"/>
      <c r="QQD109" s="848"/>
      <c r="QQE109" s="848"/>
      <c r="QQF109" s="848"/>
      <c r="QQG109" s="848"/>
      <c r="QQH109" s="848"/>
      <c r="QQI109" s="848"/>
      <c r="QQJ109" s="848"/>
      <c r="QQK109" s="848"/>
      <c r="QQL109" s="848"/>
      <c r="QQM109" s="848"/>
      <c r="QQN109" s="848"/>
      <c r="QQO109" s="848"/>
      <c r="QQP109" s="848"/>
      <c r="QQQ109" s="848"/>
      <c r="QQR109" s="848"/>
      <c r="QQS109" s="848"/>
      <c r="QQT109" s="848"/>
      <c r="QQU109" s="848"/>
      <c r="QQV109" s="848"/>
      <c r="QQW109" s="848"/>
      <c r="QQX109" s="848"/>
      <c r="QQY109" s="848"/>
      <c r="QQZ109" s="848"/>
      <c r="QRA109" s="848"/>
      <c r="QRB109" s="848"/>
      <c r="QRC109" s="848"/>
      <c r="QRD109" s="848"/>
      <c r="QRE109" s="848"/>
      <c r="QRF109" s="848"/>
      <c r="QRG109" s="848"/>
      <c r="QRH109" s="848"/>
      <c r="QRI109" s="848"/>
      <c r="QRJ109" s="848"/>
      <c r="QRK109" s="848"/>
      <c r="QRL109" s="848"/>
      <c r="QRM109" s="848"/>
      <c r="QRN109" s="848"/>
      <c r="QRO109" s="848"/>
      <c r="QRP109" s="848"/>
      <c r="QRQ109" s="848"/>
      <c r="QRR109" s="848"/>
      <c r="QRS109" s="848"/>
      <c r="QRT109" s="848"/>
      <c r="QRU109" s="848"/>
      <c r="QRV109" s="848"/>
      <c r="QRW109" s="848"/>
      <c r="QRX109" s="848"/>
      <c r="QRY109" s="848"/>
      <c r="QRZ109" s="848"/>
      <c r="QSA109" s="848"/>
      <c r="QSB109" s="848"/>
      <c r="QSC109" s="848"/>
      <c r="QSD109" s="848"/>
      <c r="QSE109" s="848"/>
      <c r="QSF109" s="848"/>
      <c r="QSG109" s="848"/>
      <c r="QSH109" s="848"/>
      <c r="QSI109" s="848"/>
      <c r="QSJ109" s="848"/>
      <c r="QSK109" s="848"/>
      <c r="QSL109" s="848"/>
      <c r="QSM109" s="848"/>
      <c r="QSN109" s="848"/>
      <c r="QSO109" s="848"/>
      <c r="QSP109" s="848"/>
      <c r="QSQ109" s="848"/>
      <c r="QSR109" s="848"/>
      <c r="QSS109" s="848"/>
      <c r="QST109" s="848"/>
      <c r="QSU109" s="848"/>
      <c r="QSV109" s="848"/>
      <c r="QSW109" s="848"/>
      <c r="QSX109" s="848"/>
      <c r="QSY109" s="848"/>
      <c r="QSZ109" s="848"/>
      <c r="QTA109" s="848"/>
      <c r="QTB109" s="848"/>
      <c r="QTC109" s="848"/>
      <c r="QTD109" s="848"/>
      <c r="QTE109" s="848"/>
      <c r="QTF109" s="848"/>
      <c r="QTG109" s="848"/>
      <c r="QTH109" s="848"/>
      <c r="QTI109" s="848"/>
      <c r="QTJ109" s="848"/>
      <c r="QTK109" s="848"/>
      <c r="QTL109" s="848"/>
      <c r="QTM109" s="848"/>
      <c r="QTN109" s="848"/>
      <c r="QTO109" s="848"/>
      <c r="QTP109" s="848"/>
      <c r="QTQ109" s="848"/>
      <c r="QTR109" s="848"/>
      <c r="QTS109" s="848"/>
      <c r="QTT109" s="848"/>
      <c r="QTU109" s="848"/>
      <c r="QTV109" s="848"/>
      <c r="QTW109" s="848"/>
      <c r="QTX109" s="848"/>
      <c r="QTY109" s="848"/>
      <c r="QTZ109" s="848"/>
      <c r="QUA109" s="848"/>
      <c r="QUB109" s="848"/>
      <c r="QUC109" s="848"/>
      <c r="QUD109" s="848"/>
      <c r="QUE109" s="848"/>
      <c r="QUF109" s="848"/>
      <c r="QUG109" s="848"/>
      <c r="QUH109" s="848"/>
      <c r="QUI109" s="848"/>
      <c r="QUJ109" s="848"/>
      <c r="QUK109" s="848"/>
      <c r="QUL109" s="848"/>
      <c r="QUM109" s="848"/>
      <c r="QUN109" s="848"/>
      <c r="QUO109" s="848"/>
      <c r="QUP109" s="848"/>
      <c r="QUQ109" s="848"/>
      <c r="QUR109" s="848"/>
      <c r="QUS109" s="848"/>
      <c r="QUT109" s="848"/>
      <c r="QUU109" s="848"/>
      <c r="QUV109" s="848"/>
      <c r="QUW109" s="848"/>
      <c r="QUX109" s="848"/>
      <c r="QUY109" s="848"/>
      <c r="QUZ109" s="848"/>
      <c r="QVA109" s="848"/>
      <c r="QVB109" s="848"/>
      <c r="QVC109" s="848"/>
      <c r="QVD109" s="848"/>
      <c r="QVE109" s="848"/>
      <c r="QVF109" s="848"/>
      <c r="QVG109" s="848"/>
      <c r="QVH109" s="848"/>
      <c r="QVI109" s="848"/>
      <c r="QVJ109" s="848"/>
      <c r="QVK109" s="848"/>
      <c r="QVL109" s="848"/>
      <c r="QVM109" s="848"/>
      <c r="QVN109" s="848"/>
      <c r="QVO109" s="848"/>
      <c r="QVP109" s="848"/>
      <c r="QVQ109" s="848"/>
      <c r="QVR109" s="848"/>
      <c r="QVS109" s="848"/>
      <c r="QVT109" s="848"/>
      <c r="QVU109" s="848"/>
      <c r="QVV109" s="848"/>
      <c r="QVW109" s="848"/>
      <c r="QVX109" s="848"/>
      <c r="QVY109" s="848"/>
      <c r="QVZ109" s="848"/>
      <c r="QWA109" s="848"/>
      <c r="QWB109" s="848"/>
      <c r="QWC109" s="848"/>
      <c r="QWD109" s="848"/>
      <c r="QWE109" s="848"/>
      <c r="QWF109" s="848"/>
      <c r="QWG109" s="848"/>
      <c r="QWH109" s="848"/>
      <c r="QWI109" s="848"/>
      <c r="QWJ109" s="848"/>
      <c r="QWK109" s="848"/>
      <c r="QWL109" s="848"/>
      <c r="QWM109" s="848"/>
      <c r="QWN109" s="848"/>
      <c r="QWO109" s="848"/>
      <c r="QWP109" s="848"/>
      <c r="QWQ109" s="848"/>
      <c r="QWR109" s="848"/>
      <c r="QWS109" s="848"/>
      <c r="QWT109" s="848"/>
      <c r="QWU109" s="848"/>
      <c r="QWV109" s="848"/>
      <c r="QWW109" s="848"/>
      <c r="QWX109" s="848"/>
      <c r="QWY109" s="848"/>
      <c r="QWZ109" s="848"/>
      <c r="QXA109" s="848"/>
      <c r="QXB109" s="848"/>
      <c r="QXC109" s="848"/>
      <c r="QXD109" s="848"/>
      <c r="QXE109" s="848"/>
      <c r="QXF109" s="848"/>
      <c r="QXG109" s="848"/>
      <c r="QXH109" s="848"/>
      <c r="QXI109" s="848"/>
      <c r="QXJ109" s="848"/>
      <c r="QXK109" s="848"/>
      <c r="QXL109" s="848"/>
      <c r="QXM109" s="848"/>
      <c r="QXN109" s="848"/>
      <c r="QXO109" s="848"/>
      <c r="QXP109" s="848"/>
      <c r="QXQ109" s="848"/>
      <c r="QXR109" s="848"/>
      <c r="QXS109" s="848"/>
      <c r="QXT109" s="848"/>
      <c r="QXU109" s="848"/>
      <c r="QXV109" s="848"/>
      <c r="QXW109" s="848"/>
      <c r="QXX109" s="848"/>
      <c r="QXY109" s="848"/>
      <c r="QXZ109" s="848"/>
      <c r="QYA109" s="848"/>
      <c r="QYB109" s="848"/>
      <c r="QYC109" s="848"/>
      <c r="QYD109" s="848"/>
      <c r="QYE109" s="848"/>
      <c r="QYF109" s="848"/>
      <c r="QYG109" s="848"/>
      <c r="QYH109" s="848"/>
      <c r="QYI109" s="848"/>
      <c r="QYJ109" s="848"/>
      <c r="QYK109" s="848"/>
      <c r="QYL109" s="848"/>
      <c r="QYM109" s="848"/>
      <c r="QYN109" s="848"/>
      <c r="QYO109" s="848"/>
      <c r="QYP109" s="848"/>
      <c r="QYQ109" s="848"/>
      <c r="QYR109" s="848"/>
      <c r="QYS109" s="848"/>
      <c r="QYT109" s="848"/>
      <c r="QYU109" s="848"/>
      <c r="QYV109" s="848"/>
      <c r="QYW109" s="848"/>
      <c r="QYX109" s="848"/>
      <c r="QYY109" s="848"/>
      <c r="QYZ109" s="848"/>
      <c r="QZA109" s="848"/>
      <c r="QZB109" s="848"/>
      <c r="QZC109" s="848"/>
      <c r="QZD109" s="848"/>
      <c r="QZE109" s="848"/>
      <c r="QZF109" s="848"/>
      <c r="QZG109" s="848"/>
      <c r="QZH109" s="848"/>
      <c r="QZI109" s="848"/>
      <c r="QZJ109" s="848"/>
      <c r="QZK109" s="848"/>
      <c r="QZL109" s="848"/>
      <c r="QZM109" s="848"/>
      <c r="QZN109" s="848"/>
      <c r="QZO109" s="848"/>
      <c r="QZP109" s="848"/>
      <c r="QZQ109" s="848"/>
      <c r="QZR109" s="848"/>
      <c r="QZS109" s="848"/>
      <c r="QZT109" s="848"/>
      <c r="QZU109" s="848"/>
      <c r="QZV109" s="848"/>
      <c r="QZW109" s="848"/>
      <c r="QZX109" s="848"/>
      <c r="QZY109" s="848"/>
      <c r="QZZ109" s="848"/>
      <c r="RAA109" s="848"/>
      <c r="RAB109" s="848"/>
      <c r="RAC109" s="848"/>
      <c r="RAD109" s="848"/>
      <c r="RAE109" s="848"/>
      <c r="RAF109" s="848"/>
      <c r="RAG109" s="848"/>
      <c r="RAH109" s="848"/>
      <c r="RAI109" s="848"/>
      <c r="RAJ109" s="848"/>
      <c r="RAK109" s="848"/>
      <c r="RAL109" s="848"/>
      <c r="RAM109" s="848"/>
      <c r="RAN109" s="848"/>
      <c r="RAO109" s="848"/>
      <c r="RAP109" s="848"/>
      <c r="RAQ109" s="848"/>
      <c r="RAR109" s="848"/>
      <c r="RAS109" s="848"/>
      <c r="RAT109" s="848"/>
      <c r="RAU109" s="848"/>
      <c r="RAV109" s="848"/>
      <c r="RAW109" s="848"/>
      <c r="RAX109" s="848"/>
      <c r="RAY109" s="848"/>
      <c r="RAZ109" s="848"/>
      <c r="RBA109" s="848"/>
      <c r="RBB109" s="848"/>
      <c r="RBC109" s="848"/>
      <c r="RBD109" s="848"/>
      <c r="RBE109" s="848"/>
      <c r="RBF109" s="848"/>
      <c r="RBG109" s="848"/>
      <c r="RBH109" s="848"/>
      <c r="RBI109" s="848"/>
      <c r="RBJ109" s="848"/>
      <c r="RBK109" s="848"/>
      <c r="RBL109" s="848"/>
      <c r="RBM109" s="848"/>
      <c r="RBN109" s="848"/>
      <c r="RBO109" s="848"/>
      <c r="RBP109" s="848"/>
      <c r="RBQ109" s="848"/>
      <c r="RBR109" s="848"/>
      <c r="RBS109" s="848"/>
      <c r="RBT109" s="848"/>
      <c r="RBU109" s="848"/>
      <c r="RBV109" s="848"/>
      <c r="RBW109" s="848"/>
      <c r="RBX109" s="848"/>
      <c r="RBY109" s="848"/>
      <c r="RBZ109" s="848"/>
      <c r="RCA109" s="848"/>
      <c r="RCB109" s="848"/>
      <c r="RCC109" s="848"/>
      <c r="RCD109" s="848"/>
      <c r="RCE109" s="848"/>
      <c r="RCF109" s="848"/>
      <c r="RCG109" s="848"/>
      <c r="RCH109" s="848"/>
      <c r="RCI109" s="848"/>
      <c r="RCJ109" s="848"/>
      <c r="RCK109" s="848"/>
      <c r="RCL109" s="848"/>
      <c r="RCM109" s="848"/>
      <c r="RCN109" s="848"/>
      <c r="RCO109" s="848"/>
      <c r="RCP109" s="848"/>
      <c r="RCQ109" s="848"/>
      <c r="RCR109" s="848"/>
      <c r="RCS109" s="848"/>
      <c r="RCT109" s="848"/>
      <c r="RCU109" s="848"/>
      <c r="RCV109" s="848"/>
      <c r="RCW109" s="848"/>
      <c r="RCX109" s="848"/>
      <c r="RCY109" s="848"/>
      <c r="RCZ109" s="848"/>
      <c r="RDA109" s="848"/>
      <c r="RDB109" s="848"/>
      <c r="RDC109" s="848"/>
      <c r="RDD109" s="848"/>
      <c r="RDE109" s="848"/>
      <c r="RDF109" s="848"/>
      <c r="RDG109" s="848"/>
      <c r="RDH109" s="848"/>
      <c r="RDI109" s="848"/>
      <c r="RDJ109" s="848"/>
      <c r="RDK109" s="848"/>
      <c r="RDL109" s="848"/>
      <c r="RDM109" s="848"/>
      <c r="RDN109" s="848"/>
      <c r="RDO109" s="848"/>
      <c r="RDP109" s="848"/>
      <c r="RDQ109" s="848"/>
      <c r="RDR109" s="848"/>
      <c r="RDS109" s="848"/>
      <c r="RDT109" s="848"/>
      <c r="RDU109" s="848"/>
      <c r="RDV109" s="848"/>
      <c r="RDW109" s="848"/>
      <c r="RDX109" s="848"/>
      <c r="RDY109" s="848"/>
      <c r="RDZ109" s="848"/>
      <c r="REA109" s="848"/>
      <c r="REB109" s="848"/>
      <c r="REC109" s="848"/>
      <c r="RED109" s="848"/>
      <c r="REE109" s="848"/>
      <c r="REF109" s="848"/>
      <c r="REG109" s="848"/>
      <c r="REH109" s="848"/>
      <c r="REI109" s="848"/>
      <c r="REJ109" s="848"/>
      <c r="REK109" s="848"/>
      <c r="REL109" s="848"/>
      <c r="REM109" s="848"/>
      <c r="REN109" s="848"/>
      <c r="REO109" s="848"/>
      <c r="REP109" s="848"/>
      <c r="REQ109" s="848"/>
      <c r="RER109" s="848"/>
      <c r="RES109" s="848"/>
      <c r="RET109" s="848"/>
      <c r="REU109" s="848"/>
      <c r="REV109" s="848"/>
      <c r="REW109" s="848"/>
      <c r="REX109" s="848"/>
      <c r="REY109" s="848"/>
      <c r="REZ109" s="848"/>
      <c r="RFA109" s="848"/>
      <c r="RFB109" s="848"/>
      <c r="RFC109" s="848"/>
      <c r="RFD109" s="848"/>
      <c r="RFE109" s="848"/>
      <c r="RFF109" s="848"/>
      <c r="RFG109" s="848"/>
      <c r="RFH109" s="848"/>
      <c r="RFI109" s="848"/>
      <c r="RFJ109" s="848"/>
      <c r="RFK109" s="848"/>
      <c r="RFL109" s="848"/>
      <c r="RFM109" s="848"/>
      <c r="RFN109" s="848"/>
      <c r="RFO109" s="848"/>
      <c r="RFP109" s="848"/>
      <c r="RFQ109" s="848"/>
      <c r="RFR109" s="848"/>
      <c r="RFS109" s="848"/>
      <c r="RFT109" s="848"/>
      <c r="RFU109" s="848"/>
      <c r="RFV109" s="848"/>
      <c r="RFW109" s="848"/>
      <c r="RFX109" s="848"/>
      <c r="RFY109" s="848"/>
      <c r="RFZ109" s="848"/>
      <c r="RGA109" s="848"/>
      <c r="RGB109" s="848"/>
      <c r="RGC109" s="848"/>
      <c r="RGD109" s="848"/>
      <c r="RGE109" s="848"/>
      <c r="RGF109" s="848"/>
      <c r="RGG109" s="848"/>
      <c r="RGH109" s="848"/>
      <c r="RGI109" s="848"/>
      <c r="RGJ109" s="848"/>
      <c r="RGK109" s="848"/>
      <c r="RGL109" s="848"/>
      <c r="RGM109" s="848"/>
      <c r="RGN109" s="848"/>
      <c r="RGO109" s="848"/>
      <c r="RGP109" s="848"/>
      <c r="RGQ109" s="848"/>
      <c r="RGR109" s="848"/>
      <c r="RGS109" s="848"/>
      <c r="RGT109" s="848"/>
      <c r="RGU109" s="848"/>
      <c r="RGV109" s="848"/>
      <c r="RGW109" s="848"/>
      <c r="RGX109" s="848"/>
      <c r="RGY109" s="848"/>
      <c r="RGZ109" s="848"/>
      <c r="RHA109" s="848"/>
      <c r="RHB109" s="848"/>
      <c r="RHC109" s="848"/>
      <c r="RHD109" s="848"/>
      <c r="RHE109" s="848"/>
      <c r="RHF109" s="848"/>
      <c r="RHG109" s="848"/>
      <c r="RHH109" s="848"/>
      <c r="RHI109" s="848"/>
      <c r="RHJ109" s="848"/>
      <c r="RHK109" s="848"/>
      <c r="RHL109" s="848"/>
      <c r="RHM109" s="848"/>
      <c r="RHN109" s="848"/>
      <c r="RHO109" s="848"/>
      <c r="RHP109" s="848"/>
      <c r="RHQ109" s="848"/>
      <c r="RHR109" s="848"/>
      <c r="RHS109" s="848"/>
      <c r="RHT109" s="848"/>
      <c r="RHU109" s="848"/>
      <c r="RHV109" s="848"/>
      <c r="RHW109" s="848"/>
      <c r="RHX109" s="848"/>
      <c r="RHY109" s="848"/>
      <c r="RHZ109" s="848"/>
      <c r="RIA109" s="848"/>
      <c r="RIB109" s="848"/>
      <c r="RIC109" s="848"/>
      <c r="RID109" s="848"/>
      <c r="RIE109" s="848"/>
      <c r="RIF109" s="848"/>
      <c r="RIG109" s="848"/>
      <c r="RIH109" s="848"/>
      <c r="RII109" s="848"/>
      <c r="RIJ109" s="848"/>
      <c r="RIK109" s="848"/>
      <c r="RIL109" s="848"/>
      <c r="RIM109" s="848"/>
      <c r="RIN109" s="848"/>
      <c r="RIO109" s="848"/>
      <c r="RIP109" s="848"/>
      <c r="RIQ109" s="848"/>
      <c r="RIR109" s="848"/>
      <c r="RIS109" s="848"/>
      <c r="RIT109" s="848"/>
      <c r="RIU109" s="848"/>
      <c r="RIV109" s="848"/>
      <c r="RIW109" s="848"/>
      <c r="RIX109" s="848"/>
      <c r="RIY109" s="848"/>
      <c r="RIZ109" s="848"/>
      <c r="RJA109" s="848"/>
      <c r="RJB109" s="848"/>
      <c r="RJC109" s="848"/>
      <c r="RJD109" s="848"/>
      <c r="RJE109" s="848"/>
      <c r="RJF109" s="848"/>
      <c r="RJG109" s="848"/>
      <c r="RJH109" s="848"/>
      <c r="RJI109" s="848"/>
      <c r="RJJ109" s="848"/>
      <c r="RJK109" s="848"/>
      <c r="RJL109" s="848"/>
      <c r="RJM109" s="848"/>
      <c r="RJN109" s="848"/>
      <c r="RJO109" s="848"/>
      <c r="RJP109" s="848"/>
      <c r="RJQ109" s="848"/>
      <c r="RJR109" s="848"/>
      <c r="RJS109" s="848"/>
      <c r="RJT109" s="848"/>
      <c r="RJU109" s="848"/>
      <c r="RJV109" s="848"/>
      <c r="RJW109" s="848"/>
      <c r="RJX109" s="848"/>
      <c r="RJY109" s="848"/>
      <c r="RJZ109" s="848"/>
      <c r="RKA109" s="848"/>
      <c r="RKB109" s="848"/>
      <c r="RKC109" s="848"/>
      <c r="RKD109" s="848"/>
      <c r="RKE109" s="848"/>
      <c r="RKF109" s="848"/>
      <c r="RKG109" s="848"/>
      <c r="RKH109" s="848"/>
      <c r="RKI109" s="848"/>
      <c r="RKJ109" s="848"/>
      <c r="RKK109" s="848"/>
      <c r="RKL109" s="848"/>
      <c r="RKM109" s="848"/>
      <c r="RKN109" s="848"/>
      <c r="RKO109" s="848"/>
      <c r="RKP109" s="848"/>
      <c r="RKQ109" s="848"/>
      <c r="RKR109" s="848"/>
      <c r="RKS109" s="848"/>
      <c r="RKT109" s="848"/>
      <c r="RKU109" s="848"/>
      <c r="RKV109" s="848"/>
      <c r="RKW109" s="848"/>
      <c r="RKX109" s="848"/>
      <c r="RKY109" s="848"/>
      <c r="RKZ109" s="848"/>
      <c r="RLA109" s="848"/>
      <c r="RLB109" s="848"/>
      <c r="RLC109" s="848"/>
      <c r="RLD109" s="848"/>
      <c r="RLE109" s="848"/>
      <c r="RLF109" s="848"/>
      <c r="RLG109" s="848"/>
      <c r="RLH109" s="848"/>
      <c r="RLI109" s="848"/>
      <c r="RLJ109" s="848"/>
      <c r="RLK109" s="848"/>
      <c r="RLL109" s="848"/>
      <c r="RLM109" s="848"/>
      <c r="RLN109" s="848"/>
      <c r="RLO109" s="848"/>
      <c r="RLP109" s="848"/>
      <c r="RLQ109" s="848"/>
      <c r="RLR109" s="848"/>
      <c r="RLS109" s="848"/>
      <c r="RLT109" s="848"/>
      <c r="RLU109" s="848"/>
      <c r="RLV109" s="848"/>
      <c r="RLW109" s="848"/>
      <c r="RLX109" s="848"/>
      <c r="RLY109" s="848"/>
      <c r="RLZ109" s="848"/>
      <c r="RMA109" s="848"/>
      <c r="RMB109" s="848"/>
      <c r="RMC109" s="848"/>
      <c r="RMD109" s="848"/>
      <c r="RME109" s="848"/>
      <c r="RMF109" s="848"/>
      <c r="RMG109" s="848"/>
      <c r="RMH109" s="848"/>
      <c r="RMI109" s="848"/>
      <c r="RMJ109" s="848"/>
      <c r="RMK109" s="848"/>
      <c r="RML109" s="848"/>
      <c r="RMM109" s="848"/>
      <c r="RMN109" s="848"/>
      <c r="RMO109" s="848"/>
      <c r="RMP109" s="848"/>
      <c r="RMQ109" s="848"/>
      <c r="RMR109" s="848"/>
      <c r="RMS109" s="848"/>
      <c r="RMT109" s="848"/>
      <c r="RMU109" s="848"/>
      <c r="RMV109" s="848"/>
      <c r="RMW109" s="848"/>
      <c r="RMX109" s="848"/>
      <c r="RMY109" s="848"/>
      <c r="RMZ109" s="848"/>
      <c r="RNA109" s="848"/>
      <c r="RNB109" s="848"/>
      <c r="RNC109" s="848"/>
      <c r="RND109" s="848"/>
      <c r="RNE109" s="848"/>
      <c r="RNF109" s="848"/>
      <c r="RNG109" s="848"/>
      <c r="RNH109" s="848"/>
      <c r="RNI109" s="848"/>
      <c r="RNJ109" s="848"/>
      <c r="RNK109" s="848"/>
      <c r="RNL109" s="848"/>
      <c r="RNM109" s="848"/>
      <c r="RNN109" s="848"/>
      <c r="RNO109" s="848"/>
      <c r="RNP109" s="848"/>
      <c r="RNQ109" s="848"/>
      <c r="RNR109" s="848"/>
      <c r="RNS109" s="848"/>
      <c r="RNT109" s="848"/>
      <c r="RNU109" s="848"/>
      <c r="RNV109" s="848"/>
      <c r="RNW109" s="848"/>
      <c r="RNX109" s="848"/>
      <c r="RNY109" s="848"/>
      <c r="RNZ109" s="848"/>
      <c r="ROA109" s="848"/>
      <c r="ROB109" s="848"/>
      <c r="ROC109" s="848"/>
      <c r="ROD109" s="848"/>
      <c r="ROE109" s="848"/>
      <c r="ROF109" s="848"/>
      <c r="ROG109" s="848"/>
      <c r="ROH109" s="848"/>
      <c r="ROI109" s="848"/>
      <c r="ROJ109" s="848"/>
      <c r="ROK109" s="848"/>
      <c r="ROL109" s="848"/>
      <c r="ROM109" s="848"/>
      <c r="RON109" s="848"/>
      <c r="ROO109" s="848"/>
      <c r="ROP109" s="848"/>
      <c r="ROQ109" s="848"/>
      <c r="ROR109" s="848"/>
      <c r="ROS109" s="848"/>
      <c r="ROT109" s="848"/>
      <c r="ROU109" s="848"/>
      <c r="ROV109" s="848"/>
      <c r="ROW109" s="848"/>
      <c r="ROX109" s="848"/>
      <c r="ROY109" s="848"/>
      <c r="ROZ109" s="848"/>
      <c r="RPA109" s="848"/>
      <c r="RPB109" s="848"/>
      <c r="RPC109" s="848"/>
      <c r="RPD109" s="848"/>
      <c r="RPE109" s="848"/>
      <c r="RPF109" s="848"/>
      <c r="RPG109" s="848"/>
      <c r="RPH109" s="848"/>
      <c r="RPI109" s="848"/>
      <c r="RPJ109" s="848"/>
      <c r="RPK109" s="848"/>
      <c r="RPL109" s="848"/>
      <c r="RPM109" s="848"/>
      <c r="RPN109" s="848"/>
      <c r="RPO109" s="848"/>
      <c r="RPP109" s="848"/>
      <c r="RPQ109" s="848"/>
      <c r="RPR109" s="848"/>
      <c r="RPS109" s="848"/>
      <c r="RPT109" s="848"/>
      <c r="RPU109" s="848"/>
      <c r="RPV109" s="848"/>
      <c r="RPW109" s="848"/>
      <c r="RPX109" s="848"/>
      <c r="RPY109" s="848"/>
      <c r="RPZ109" s="848"/>
      <c r="RQA109" s="848"/>
      <c r="RQB109" s="848"/>
      <c r="RQC109" s="848"/>
      <c r="RQD109" s="848"/>
      <c r="RQE109" s="848"/>
      <c r="RQF109" s="848"/>
      <c r="RQG109" s="848"/>
      <c r="RQH109" s="848"/>
      <c r="RQI109" s="848"/>
      <c r="RQJ109" s="848"/>
      <c r="RQK109" s="848"/>
      <c r="RQL109" s="848"/>
      <c r="RQM109" s="848"/>
      <c r="RQN109" s="848"/>
      <c r="RQO109" s="848"/>
      <c r="RQP109" s="848"/>
      <c r="RQQ109" s="848"/>
      <c r="RQR109" s="848"/>
      <c r="RQS109" s="848"/>
      <c r="RQT109" s="848"/>
      <c r="RQU109" s="848"/>
      <c r="RQV109" s="848"/>
      <c r="RQW109" s="848"/>
      <c r="RQX109" s="848"/>
      <c r="RQY109" s="848"/>
      <c r="RQZ109" s="848"/>
      <c r="RRA109" s="848"/>
      <c r="RRB109" s="848"/>
      <c r="RRC109" s="848"/>
      <c r="RRD109" s="848"/>
      <c r="RRE109" s="848"/>
      <c r="RRF109" s="848"/>
      <c r="RRG109" s="848"/>
      <c r="RRH109" s="848"/>
      <c r="RRI109" s="848"/>
      <c r="RRJ109" s="848"/>
      <c r="RRK109" s="848"/>
      <c r="RRL109" s="848"/>
      <c r="RRM109" s="848"/>
      <c r="RRN109" s="848"/>
      <c r="RRO109" s="848"/>
      <c r="RRP109" s="848"/>
      <c r="RRQ109" s="848"/>
      <c r="RRR109" s="848"/>
      <c r="RRS109" s="848"/>
      <c r="RRT109" s="848"/>
      <c r="RRU109" s="848"/>
      <c r="RRV109" s="848"/>
      <c r="RRW109" s="848"/>
      <c r="RRX109" s="848"/>
      <c r="RRY109" s="848"/>
      <c r="RRZ109" s="848"/>
      <c r="RSA109" s="848"/>
      <c r="RSB109" s="848"/>
      <c r="RSC109" s="848"/>
      <c r="RSD109" s="848"/>
      <c r="RSE109" s="848"/>
      <c r="RSF109" s="848"/>
      <c r="RSG109" s="848"/>
      <c r="RSH109" s="848"/>
      <c r="RSI109" s="848"/>
      <c r="RSJ109" s="848"/>
      <c r="RSK109" s="848"/>
      <c r="RSL109" s="848"/>
      <c r="RSM109" s="848"/>
      <c r="RSN109" s="848"/>
      <c r="RSO109" s="848"/>
      <c r="RSP109" s="848"/>
      <c r="RSQ109" s="848"/>
      <c r="RSR109" s="848"/>
      <c r="RSS109" s="848"/>
      <c r="RST109" s="848"/>
      <c r="RSU109" s="848"/>
      <c r="RSV109" s="848"/>
      <c r="RSW109" s="848"/>
      <c r="RSX109" s="848"/>
      <c r="RSY109" s="848"/>
      <c r="RSZ109" s="848"/>
      <c r="RTA109" s="848"/>
      <c r="RTB109" s="848"/>
      <c r="RTC109" s="848"/>
      <c r="RTD109" s="848"/>
      <c r="RTE109" s="848"/>
      <c r="RTF109" s="848"/>
      <c r="RTG109" s="848"/>
      <c r="RTH109" s="848"/>
      <c r="RTI109" s="848"/>
      <c r="RTJ109" s="848"/>
      <c r="RTK109" s="848"/>
      <c r="RTL109" s="848"/>
      <c r="RTM109" s="848"/>
      <c r="RTN109" s="848"/>
      <c r="RTO109" s="848"/>
      <c r="RTP109" s="848"/>
      <c r="RTQ109" s="848"/>
      <c r="RTR109" s="848"/>
      <c r="RTS109" s="848"/>
      <c r="RTT109" s="848"/>
      <c r="RTU109" s="848"/>
      <c r="RTV109" s="848"/>
      <c r="RTW109" s="848"/>
      <c r="RTX109" s="848"/>
      <c r="RTY109" s="848"/>
      <c r="RTZ109" s="848"/>
      <c r="RUA109" s="848"/>
      <c r="RUB109" s="848"/>
      <c r="RUC109" s="848"/>
      <c r="RUD109" s="848"/>
      <c r="RUE109" s="848"/>
      <c r="RUF109" s="848"/>
      <c r="RUG109" s="848"/>
      <c r="RUH109" s="848"/>
      <c r="RUI109" s="848"/>
      <c r="RUJ109" s="848"/>
      <c r="RUK109" s="848"/>
      <c r="RUL109" s="848"/>
      <c r="RUM109" s="848"/>
      <c r="RUN109" s="848"/>
      <c r="RUO109" s="848"/>
      <c r="RUP109" s="848"/>
      <c r="RUQ109" s="848"/>
      <c r="RUR109" s="848"/>
      <c r="RUS109" s="848"/>
      <c r="RUT109" s="848"/>
      <c r="RUU109" s="848"/>
      <c r="RUV109" s="848"/>
      <c r="RUW109" s="848"/>
      <c r="RUX109" s="848"/>
      <c r="RUY109" s="848"/>
      <c r="RUZ109" s="848"/>
      <c r="RVA109" s="848"/>
      <c r="RVB109" s="848"/>
      <c r="RVC109" s="848"/>
      <c r="RVD109" s="848"/>
      <c r="RVE109" s="848"/>
      <c r="RVF109" s="848"/>
      <c r="RVG109" s="848"/>
      <c r="RVH109" s="848"/>
      <c r="RVI109" s="848"/>
      <c r="RVJ109" s="848"/>
      <c r="RVK109" s="848"/>
      <c r="RVL109" s="848"/>
      <c r="RVM109" s="848"/>
      <c r="RVN109" s="848"/>
      <c r="RVO109" s="848"/>
      <c r="RVP109" s="848"/>
      <c r="RVQ109" s="848"/>
      <c r="RVR109" s="848"/>
      <c r="RVS109" s="848"/>
      <c r="RVT109" s="848"/>
      <c r="RVU109" s="848"/>
      <c r="RVV109" s="848"/>
      <c r="RVW109" s="848"/>
      <c r="RVX109" s="848"/>
      <c r="RVY109" s="848"/>
      <c r="RVZ109" s="848"/>
      <c r="RWA109" s="848"/>
      <c r="RWB109" s="848"/>
      <c r="RWC109" s="848"/>
      <c r="RWD109" s="848"/>
      <c r="RWE109" s="848"/>
      <c r="RWF109" s="848"/>
      <c r="RWG109" s="848"/>
      <c r="RWH109" s="848"/>
      <c r="RWI109" s="848"/>
      <c r="RWJ109" s="848"/>
      <c r="RWK109" s="848"/>
      <c r="RWL109" s="848"/>
      <c r="RWM109" s="848"/>
      <c r="RWN109" s="848"/>
      <c r="RWO109" s="848"/>
      <c r="RWP109" s="848"/>
      <c r="RWQ109" s="848"/>
      <c r="RWR109" s="848"/>
      <c r="RWS109" s="848"/>
      <c r="RWT109" s="848"/>
      <c r="RWU109" s="848"/>
      <c r="RWV109" s="848"/>
      <c r="RWW109" s="848"/>
      <c r="RWX109" s="848"/>
      <c r="RWY109" s="848"/>
      <c r="RWZ109" s="848"/>
      <c r="RXA109" s="848"/>
      <c r="RXB109" s="848"/>
      <c r="RXC109" s="848"/>
      <c r="RXD109" s="848"/>
      <c r="RXE109" s="848"/>
      <c r="RXF109" s="848"/>
      <c r="RXG109" s="848"/>
      <c r="RXH109" s="848"/>
      <c r="RXI109" s="848"/>
      <c r="RXJ109" s="848"/>
      <c r="RXK109" s="848"/>
      <c r="RXL109" s="848"/>
      <c r="RXM109" s="848"/>
      <c r="RXN109" s="848"/>
      <c r="RXO109" s="848"/>
      <c r="RXP109" s="848"/>
      <c r="RXQ109" s="848"/>
      <c r="RXR109" s="848"/>
      <c r="RXS109" s="848"/>
      <c r="RXT109" s="848"/>
      <c r="RXU109" s="848"/>
      <c r="RXV109" s="848"/>
      <c r="RXW109" s="848"/>
      <c r="RXX109" s="848"/>
      <c r="RXY109" s="848"/>
      <c r="RXZ109" s="848"/>
      <c r="RYA109" s="848"/>
      <c r="RYB109" s="848"/>
      <c r="RYC109" s="848"/>
      <c r="RYD109" s="848"/>
      <c r="RYE109" s="848"/>
      <c r="RYF109" s="848"/>
      <c r="RYG109" s="848"/>
      <c r="RYH109" s="848"/>
      <c r="RYI109" s="848"/>
      <c r="RYJ109" s="848"/>
      <c r="RYK109" s="848"/>
      <c r="RYL109" s="848"/>
      <c r="RYM109" s="848"/>
      <c r="RYN109" s="848"/>
      <c r="RYO109" s="848"/>
      <c r="RYP109" s="848"/>
      <c r="RYQ109" s="848"/>
      <c r="RYR109" s="848"/>
      <c r="RYS109" s="848"/>
      <c r="RYT109" s="848"/>
      <c r="RYU109" s="848"/>
      <c r="RYV109" s="848"/>
      <c r="RYW109" s="848"/>
      <c r="RYX109" s="848"/>
      <c r="RYY109" s="848"/>
      <c r="RYZ109" s="848"/>
      <c r="RZA109" s="848"/>
      <c r="RZB109" s="848"/>
      <c r="RZC109" s="848"/>
      <c r="RZD109" s="848"/>
      <c r="RZE109" s="848"/>
      <c r="RZF109" s="848"/>
      <c r="RZG109" s="848"/>
      <c r="RZH109" s="848"/>
      <c r="RZI109" s="848"/>
      <c r="RZJ109" s="848"/>
      <c r="RZK109" s="848"/>
      <c r="RZL109" s="848"/>
      <c r="RZM109" s="848"/>
      <c r="RZN109" s="848"/>
      <c r="RZO109" s="848"/>
      <c r="RZP109" s="848"/>
      <c r="RZQ109" s="848"/>
      <c r="RZR109" s="848"/>
      <c r="RZS109" s="848"/>
      <c r="RZT109" s="848"/>
      <c r="RZU109" s="848"/>
      <c r="RZV109" s="848"/>
      <c r="RZW109" s="848"/>
      <c r="RZX109" s="848"/>
      <c r="RZY109" s="848"/>
      <c r="RZZ109" s="848"/>
      <c r="SAA109" s="848"/>
      <c r="SAB109" s="848"/>
      <c r="SAC109" s="848"/>
      <c r="SAD109" s="848"/>
      <c r="SAE109" s="848"/>
      <c r="SAF109" s="848"/>
      <c r="SAG109" s="848"/>
      <c r="SAH109" s="848"/>
      <c r="SAI109" s="848"/>
      <c r="SAJ109" s="848"/>
      <c r="SAK109" s="848"/>
      <c r="SAL109" s="848"/>
      <c r="SAM109" s="848"/>
      <c r="SAN109" s="848"/>
      <c r="SAO109" s="848"/>
      <c r="SAP109" s="848"/>
      <c r="SAQ109" s="848"/>
      <c r="SAR109" s="848"/>
      <c r="SAS109" s="848"/>
      <c r="SAT109" s="848"/>
      <c r="SAU109" s="848"/>
      <c r="SAV109" s="848"/>
      <c r="SAW109" s="848"/>
      <c r="SAX109" s="848"/>
      <c r="SAY109" s="848"/>
      <c r="SAZ109" s="848"/>
      <c r="SBA109" s="848"/>
      <c r="SBB109" s="848"/>
      <c r="SBC109" s="848"/>
      <c r="SBD109" s="848"/>
      <c r="SBE109" s="848"/>
      <c r="SBF109" s="848"/>
      <c r="SBG109" s="848"/>
      <c r="SBH109" s="848"/>
      <c r="SBI109" s="848"/>
      <c r="SBJ109" s="848"/>
      <c r="SBK109" s="848"/>
      <c r="SBL109" s="848"/>
      <c r="SBM109" s="848"/>
      <c r="SBN109" s="848"/>
      <c r="SBO109" s="848"/>
      <c r="SBP109" s="848"/>
      <c r="SBQ109" s="848"/>
      <c r="SBR109" s="848"/>
      <c r="SBS109" s="848"/>
      <c r="SBT109" s="848"/>
      <c r="SBU109" s="848"/>
      <c r="SBV109" s="848"/>
      <c r="SBW109" s="848"/>
      <c r="SBX109" s="848"/>
      <c r="SBY109" s="848"/>
      <c r="SBZ109" s="848"/>
      <c r="SCA109" s="848"/>
      <c r="SCB109" s="848"/>
      <c r="SCC109" s="848"/>
      <c r="SCD109" s="848"/>
      <c r="SCE109" s="848"/>
      <c r="SCF109" s="848"/>
      <c r="SCG109" s="848"/>
      <c r="SCH109" s="848"/>
      <c r="SCI109" s="848"/>
      <c r="SCJ109" s="848"/>
      <c r="SCK109" s="848"/>
      <c r="SCL109" s="848"/>
      <c r="SCM109" s="848"/>
      <c r="SCN109" s="848"/>
      <c r="SCO109" s="848"/>
      <c r="SCP109" s="848"/>
      <c r="SCQ109" s="848"/>
      <c r="SCR109" s="848"/>
      <c r="SCS109" s="848"/>
      <c r="SCT109" s="848"/>
      <c r="SCU109" s="848"/>
      <c r="SCV109" s="848"/>
      <c r="SCW109" s="848"/>
      <c r="SCX109" s="848"/>
      <c r="SCY109" s="848"/>
      <c r="SCZ109" s="848"/>
      <c r="SDA109" s="848"/>
      <c r="SDB109" s="848"/>
      <c r="SDC109" s="848"/>
      <c r="SDD109" s="848"/>
      <c r="SDE109" s="848"/>
      <c r="SDF109" s="848"/>
      <c r="SDG109" s="848"/>
      <c r="SDH109" s="848"/>
      <c r="SDI109" s="848"/>
      <c r="SDJ109" s="848"/>
      <c r="SDK109" s="848"/>
      <c r="SDL109" s="848"/>
      <c r="SDM109" s="848"/>
      <c r="SDN109" s="848"/>
      <c r="SDO109" s="848"/>
      <c r="SDP109" s="848"/>
      <c r="SDQ109" s="848"/>
      <c r="SDR109" s="848"/>
      <c r="SDS109" s="848"/>
      <c r="SDT109" s="848"/>
      <c r="SDU109" s="848"/>
      <c r="SDV109" s="848"/>
      <c r="SDW109" s="848"/>
      <c r="SDX109" s="848"/>
      <c r="SDY109" s="848"/>
      <c r="SDZ109" s="848"/>
      <c r="SEA109" s="848"/>
      <c r="SEB109" s="848"/>
      <c r="SEC109" s="848"/>
      <c r="SED109" s="848"/>
      <c r="SEE109" s="848"/>
      <c r="SEF109" s="848"/>
      <c r="SEG109" s="848"/>
      <c r="SEH109" s="848"/>
      <c r="SEI109" s="848"/>
      <c r="SEJ109" s="848"/>
      <c r="SEK109" s="848"/>
      <c r="SEL109" s="848"/>
      <c r="SEM109" s="848"/>
      <c r="SEN109" s="848"/>
      <c r="SEO109" s="848"/>
      <c r="SEP109" s="848"/>
      <c r="SEQ109" s="848"/>
      <c r="SER109" s="848"/>
      <c r="SES109" s="848"/>
      <c r="SET109" s="848"/>
      <c r="SEU109" s="848"/>
      <c r="SEV109" s="848"/>
      <c r="SEW109" s="848"/>
      <c r="SEX109" s="848"/>
      <c r="SEY109" s="848"/>
      <c r="SEZ109" s="848"/>
      <c r="SFA109" s="848"/>
      <c r="SFB109" s="848"/>
      <c r="SFC109" s="848"/>
      <c r="SFD109" s="848"/>
      <c r="SFE109" s="848"/>
      <c r="SFF109" s="848"/>
      <c r="SFG109" s="848"/>
      <c r="SFH109" s="848"/>
      <c r="SFI109" s="848"/>
      <c r="SFJ109" s="848"/>
      <c r="SFK109" s="848"/>
      <c r="SFL109" s="848"/>
      <c r="SFM109" s="848"/>
      <c r="SFN109" s="848"/>
      <c r="SFO109" s="848"/>
      <c r="SFP109" s="848"/>
      <c r="SFQ109" s="848"/>
      <c r="SFR109" s="848"/>
      <c r="SFS109" s="848"/>
      <c r="SFT109" s="848"/>
      <c r="SFU109" s="848"/>
      <c r="SFV109" s="848"/>
      <c r="SFW109" s="848"/>
      <c r="SFX109" s="848"/>
      <c r="SFY109" s="848"/>
      <c r="SFZ109" s="848"/>
      <c r="SGA109" s="848"/>
      <c r="SGB109" s="848"/>
      <c r="SGC109" s="848"/>
      <c r="SGD109" s="848"/>
      <c r="SGE109" s="848"/>
      <c r="SGF109" s="848"/>
      <c r="SGG109" s="848"/>
      <c r="SGH109" s="848"/>
      <c r="SGI109" s="848"/>
      <c r="SGJ109" s="848"/>
      <c r="SGK109" s="848"/>
      <c r="SGL109" s="848"/>
      <c r="SGM109" s="848"/>
      <c r="SGN109" s="848"/>
      <c r="SGO109" s="848"/>
      <c r="SGP109" s="848"/>
      <c r="SGQ109" s="848"/>
      <c r="SGR109" s="848"/>
      <c r="SGS109" s="848"/>
      <c r="SGT109" s="848"/>
      <c r="SGU109" s="848"/>
      <c r="SGV109" s="848"/>
      <c r="SGW109" s="848"/>
      <c r="SGX109" s="848"/>
      <c r="SGY109" s="848"/>
      <c r="SGZ109" s="848"/>
      <c r="SHA109" s="848"/>
      <c r="SHB109" s="848"/>
      <c r="SHC109" s="848"/>
      <c r="SHD109" s="848"/>
      <c r="SHE109" s="848"/>
      <c r="SHF109" s="848"/>
      <c r="SHG109" s="848"/>
      <c r="SHH109" s="848"/>
      <c r="SHI109" s="848"/>
      <c r="SHJ109" s="848"/>
      <c r="SHK109" s="848"/>
      <c r="SHL109" s="848"/>
      <c r="SHM109" s="848"/>
      <c r="SHN109" s="848"/>
      <c r="SHO109" s="848"/>
      <c r="SHP109" s="848"/>
      <c r="SHQ109" s="848"/>
      <c r="SHR109" s="848"/>
      <c r="SHS109" s="848"/>
      <c r="SHT109" s="848"/>
      <c r="SHU109" s="848"/>
      <c r="SHV109" s="848"/>
      <c r="SHW109" s="848"/>
      <c r="SHX109" s="848"/>
      <c r="SHY109" s="848"/>
      <c r="SHZ109" s="848"/>
      <c r="SIA109" s="848"/>
      <c r="SIB109" s="848"/>
      <c r="SIC109" s="848"/>
      <c r="SID109" s="848"/>
      <c r="SIE109" s="848"/>
      <c r="SIF109" s="848"/>
      <c r="SIG109" s="848"/>
      <c r="SIH109" s="848"/>
      <c r="SII109" s="848"/>
      <c r="SIJ109" s="848"/>
      <c r="SIK109" s="848"/>
      <c r="SIL109" s="848"/>
      <c r="SIM109" s="848"/>
      <c r="SIN109" s="848"/>
      <c r="SIO109" s="848"/>
      <c r="SIP109" s="848"/>
      <c r="SIQ109" s="848"/>
      <c r="SIR109" s="848"/>
      <c r="SIS109" s="848"/>
      <c r="SIT109" s="848"/>
      <c r="SIU109" s="848"/>
      <c r="SIV109" s="848"/>
      <c r="SIW109" s="848"/>
      <c r="SIX109" s="848"/>
      <c r="SIY109" s="848"/>
      <c r="SIZ109" s="848"/>
      <c r="SJA109" s="848"/>
      <c r="SJB109" s="848"/>
      <c r="SJC109" s="848"/>
      <c r="SJD109" s="848"/>
      <c r="SJE109" s="848"/>
      <c r="SJF109" s="848"/>
      <c r="SJG109" s="848"/>
      <c r="SJH109" s="848"/>
      <c r="SJI109" s="848"/>
      <c r="SJJ109" s="848"/>
      <c r="SJK109" s="848"/>
      <c r="SJL109" s="848"/>
      <c r="SJM109" s="848"/>
      <c r="SJN109" s="848"/>
      <c r="SJO109" s="848"/>
      <c r="SJP109" s="848"/>
      <c r="SJQ109" s="848"/>
      <c r="SJR109" s="848"/>
      <c r="SJS109" s="848"/>
      <c r="SJT109" s="848"/>
      <c r="SJU109" s="848"/>
      <c r="SJV109" s="848"/>
      <c r="SJW109" s="848"/>
      <c r="SJX109" s="848"/>
      <c r="SJY109" s="848"/>
      <c r="SJZ109" s="848"/>
      <c r="SKA109" s="848"/>
      <c r="SKB109" s="848"/>
      <c r="SKC109" s="848"/>
      <c r="SKD109" s="848"/>
      <c r="SKE109" s="848"/>
      <c r="SKF109" s="848"/>
      <c r="SKG109" s="848"/>
      <c r="SKH109" s="848"/>
      <c r="SKI109" s="848"/>
      <c r="SKJ109" s="848"/>
      <c r="SKK109" s="848"/>
      <c r="SKL109" s="848"/>
      <c r="SKM109" s="848"/>
      <c r="SKN109" s="848"/>
      <c r="SKO109" s="848"/>
      <c r="SKP109" s="848"/>
      <c r="SKQ109" s="848"/>
      <c r="SKR109" s="848"/>
      <c r="SKS109" s="848"/>
      <c r="SKT109" s="848"/>
      <c r="SKU109" s="848"/>
      <c r="SKV109" s="848"/>
      <c r="SKW109" s="848"/>
      <c r="SKX109" s="848"/>
      <c r="SKY109" s="848"/>
      <c r="SKZ109" s="848"/>
      <c r="SLA109" s="848"/>
      <c r="SLB109" s="848"/>
      <c r="SLC109" s="848"/>
      <c r="SLD109" s="848"/>
      <c r="SLE109" s="848"/>
      <c r="SLF109" s="848"/>
      <c r="SLG109" s="848"/>
      <c r="SLH109" s="848"/>
      <c r="SLI109" s="848"/>
      <c r="SLJ109" s="848"/>
      <c r="SLK109" s="848"/>
      <c r="SLL109" s="848"/>
      <c r="SLM109" s="848"/>
      <c r="SLN109" s="848"/>
      <c r="SLO109" s="848"/>
      <c r="SLP109" s="848"/>
      <c r="SLQ109" s="848"/>
      <c r="SLR109" s="848"/>
      <c r="SLS109" s="848"/>
      <c r="SLT109" s="848"/>
      <c r="SLU109" s="848"/>
      <c r="SLV109" s="848"/>
      <c r="SLW109" s="848"/>
      <c r="SLX109" s="848"/>
      <c r="SLY109" s="848"/>
      <c r="SLZ109" s="848"/>
      <c r="SMA109" s="848"/>
      <c r="SMB109" s="848"/>
      <c r="SMC109" s="848"/>
      <c r="SMD109" s="848"/>
      <c r="SME109" s="848"/>
      <c r="SMF109" s="848"/>
      <c r="SMG109" s="848"/>
      <c r="SMH109" s="848"/>
      <c r="SMI109" s="848"/>
      <c r="SMJ109" s="848"/>
      <c r="SMK109" s="848"/>
      <c r="SML109" s="848"/>
      <c r="SMM109" s="848"/>
      <c r="SMN109" s="848"/>
      <c r="SMO109" s="848"/>
      <c r="SMP109" s="848"/>
      <c r="SMQ109" s="848"/>
      <c r="SMR109" s="848"/>
      <c r="SMS109" s="848"/>
      <c r="SMT109" s="848"/>
      <c r="SMU109" s="848"/>
      <c r="SMV109" s="848"/>
      <c r="SMW109" s="848"/>
      <c r="SMX109" s="848"/>
      <c r="SMY109" s="848"/>
      <c r="SMZ109" s="848"/>
      <c r="SNA109" s="848"/>
      <c r="SNB109" s="848"/>
      <c r="SNC109" s="848"/>
      <c r="SND109" s="848"/>
      <c r="SNE109" s="848"/>
      <c r="SNF109" s="848"/>
      <c r="SNG109" s="848"/>
      <c r="SNH109" s="848"/>
      <c r="SNI109" s="848"/>
      <c r="SNJ109" s="848"/>
      <c r="SNK109" s="848"/>
      <c r="SNL109" s="848"/>
      <c r="SNM109" s="848"/>
      <c r="SNN109" s="848"/>
      <c r="SNO109" s="848"/>
      <c r="SNP109" s="848"/>
      <c r="SNQ109" s="848"/>
      <c r="SNR109" s="848"/>
      <c r="SNS109" s="848"/>
      <c r="SNT109" s="848"/>
      <c r="SNU109" s="848"/>
      <c r="SNV109" s="848"/>
      <c r="SNW109" s="848"/>
      <c r="SNX109" s="848"/>
      <c r="SNY109" s="848"/>
      <c r="SNZ109" s="848"/>
      <c r="SOA109" s="848"/>
      <c r="SOB109" s="848"/>
      <c r="SOC109" s="848"/>
      <c r="SOD109" s="848"/>
      <c r="SOE109" s="848"/>
      <c r="SOF109" s="848"/>
      <c r="SOG109" s="848"/>
      <c r="SOH109" s="848"/>
      <c r="SOI109" s="848"/>
      <c r="SOJ109" s="848"/>
      <c r="SOK109" s="848"/>
      <c r="SOL109" s="848"/>
      <c r="SOM109" s="848"/>
      <c r="SON109" s="848"/>
      <c r="SOO109" s="848"/>
      <c r="SOP109" s="848"/>
      <c r="SOQ109" s="848"/>
      <c r="SOR109" s="848"/>
      <c r="SOS109" s="848"/>
      <c r="SOT109" s="848"/>
      <c r="SOU109" s="848"/>
      <c r="SOV109" s="848"/>
      <c r="SOW109" s="848"/>
      <c r="SOX109" s="848"/>
      <c r="SOY109" s="848"/>
      <c r="SOZ109" s="848"/>
      <c r="SPA109" s="848"/>
      <c r="SPB109" s="848"/>
      <c r="SPC109" s="848"/>
      <c r="SPD109" s="848"/>
      <c r="SPE109" s="848"/>
      <c r="SPF109" s="848"/>
      <c r="SPG109" s="848"/>
      <c r="SPH109" s="848"/>
      <c r="SPI109" s="848"/>
      <c r="SPJ109" s="848"/>
      <c r="SPK109" s="848"/>
      <c r="SPL109" s="848"/>
      <c r="SPM109" s="848"/>
      <c r="SPN109" s="848"/>
      <c r="SPO109" s="848"/>
      <c r="SPP109" s="848"/>
      <c r="SPQ109" s="848"/>
      <c r="SPR109" s="848"/>
      <c r="SPS109" s="848"/>
      <c r="SPT109" s="848"/>
      <c r="SPU109" s="848"/>
      <c r="SPV109" s="848"/>
      <c r="SPW109" s="848"/>
      <c r="SPX109" s="848"/>
      <c r="SPY109" s="848"/>
      <c r="SPZ109" s="848"/>
      <c r="SQA109" s="848"/>
      <c r="SQB109" s="848"/>
      <c r="SQC109" s="848"/>
      <c r="SQD109" s="848"/>
      <c r="SQE109" s="848"/>
      <c r="SQF109" s="848"/>
      <c r="SQG109" s="848"/>
      <c r="SQH109" s="848"/>
      <c r="SQI109" s="848"/>
      <c r="SQJ109" s="848"/>
      <c r="SQK109" s="848"/>
      <c r="SQL109" s="848"/>
      <c r="SQM109" s="848"/>
      <c r="SQN109" s="848"/>
      <c r="SQO109" s="848"/>
      <c r="SQP109" s="848"/>
      <c r="SQQ109" s="848"/>
      <c r="SQR109" s="848"/>
      <c r="SQS109" s="848"/>
      <c r="SQT109" s="848"/>
      <c r="SQU109" s="848"/>
      <c r="SQV109" s="848"/>
      <c r="SQW109" s="848"/>
      <c r="SQX109" s="848"/>
      <c r="SQY109" s="848"/>
      <c r="SQZ109" s="848"/>
      <c r="SRA109" s="848"/>
      <c r="SRB109" s="848"/>
      <c r="SRC109" s="848"/>
      <c r="SRD109" s="848"/>
      <c r="SRE109" s="848"/>
      <c r="SRF109" s="848"/>
      <c r="SRG109" s="848"/>
      <c r="SRH109" s="848"/>
      <c r="SRI109" s="848"/>
      <c r="SRJ109" s="848"/>
      <c r="SRK109" s="848"/>
      <c r="SRL109" s="848"/>
      <c r="SRM109" s="848"/>
      <c r="SRN109" s="848"/>
      <c r="SRO109" s="848"/>
      <c r="SRP109" s="848"/>
      <c r="SRQ109" s="848"/>
      <c r="SRR109" s="848"/>
      <c r="SRS109" s="848"/>
      <c r="SRT109" s="848"/>
      <c r="SRU109" s="848"/>
      <c r="SRV109" s="848"/>
      <c r="SRW109" s="848"/>
      <c r="SRX109" s="848"/>
      <c r="SRY109" s="848"/>
      <c r="SRZ109" s="848"/>
      <c r="SSA109" s="848"/>
      <c r="SSB109" s="848"/>
      <c r="SSC109" s="848"/>
      <c r="SSD109" s="848"/>
      <c r="SSE109" s="848"/>
      <c r="SSF109" s="848"/>
      <c r="SSG109" s="848"/>
      <c r="SSH109" s="848"/>
      <c r="SSI109" s="848"/>
      <c r="SSJ109" s="848"/>
      <c r="SSK109" s="848"/>
      <c r="SSL109" s="848"/>
      <c r="SSM109" s="848"/>
      <c r="SSN109" s="848"/>
      <c r="SSO109" s="848"/>
      <c r="SSP109" s="848"/>
      <c r="SSQ109" s="848"/>
      <c r="SSR109" s="848"/>
      <c r="SSS109" s="848"/>
      <c r="SST109" s="848"/>
      <c r="SSU109" s="848"/>
      <c r="SSV109" s="848"/>
      <c r="SSW109" s="848"/>
      <c r="SSX109" s="848"/>
      <c r="SSY109" s="848"/>
      <c r="SSZ109" s="848"/>
      <c r="STA109" s="848"/>
      <c r="STB109" s="848"/>
      <c r="STC109" s="848"/>
      <c r="STD109" s="848"/>
      <c r="STE109" s="848"/>
      <c r="STF109" s="848"/>
      <c r="STG109" s="848"/>
      <c r="STH109" s="848"/>
      <c r="STI109" s="848"/>
      <c r="STJ109" s="848"/>
      <c r="STK109" s="848"/>
      <c r="STL109" s="848"/>
      <c r="STM109" s="848"/>
      <c r="STN109" s="848"/>
      <c r="STO109" s="848"/>
      <c r="STP109" s="848"/>
      <c r="STQ109" s="848"/>
      <c r="STR109" s="848"/>
      <c r="STS109" s="848"/>
      <c r="STT109" s="848"/>
      <c r="STU109" s="848"/>
      <c r="STV109" s="848"/>
      <c r="STW109" s="848"/>
      <c r="STX109" s="848"/>
      <c r="STY109" s="848"/>
      <c r="STZ109" s="848"/>
      <c r="SUA109" s="848"/>
      <c r="SUB109" s="848"/>
      <c r="SUC109" s="848"/>
      <c r="SUD109" s="848"/>
      <c r="SUE109" s="848"/>
      <c r="SUF109" s="848"/>
      <c r="SUG109" s="848"/>
      <c r="SUH109" s="848"/>
      <c r="SUI109" s="848"/>
      <c r="SUJ109" s="848"/>
      <c r="SUK109" s="848"/>
      <c r="SUL109" s="848"/>
      <c r="SUM109" s="848"/>
      <c r="SUN109" s="848"/>
      <c r="SUO109" s="848"/>
      <c r="SUP109" s="848"/>
      <c r="SUQ109" s="848"/>
      <c r="SUR109" s="848"/>
      <c r="SUS109" s="848"/>
      <c r="SUT109" s="848"/>
      <c r="SUU109" s="848"/>
      <c r="SUV109" s="848"/>
      <c r="SUW109" s="848"/>
      <c r="SUX109" s="848"/>
      <c r="SUY109" s="848"/>
      <c r="SUZ109" s="848"/>
      <c r="SVA109" s="848"/>
      <c r="SVB109" s="848"/>
      <c r="SVC109" s="848"/>
      <c r="SVD109" s="848"/>
      <c r="SVE109" s="848"/>
      <c r="SVF109" s="848"/>
      <c r="SVG109" s="848"/>
      <c r="SVH109" s="848"/>
      <c r="SVI109" s="848"/>
      <c r="SVJ109" s="848"/>
      <c r="SVK109" s="848"/>
      <c r="SVL109" s="848"/>
      <c r="SVM109" s="848"/>
      <c r="SVN109" s="848"/>
      <c r="SVO109" s="848"/>
      <c r="SVP109" s="848"/>
      <c r="SVQ109" s="848"/>
      <c r="SVR109" s="848"/>
      <c r="SVS109" s="848"/>
      <c r="SVT109" s="848"/>
      <c r="SVU109" s="848"/>
      <c r="SVV109" s="848"/>
      <c r="SVW109" s="848"/>
      <c r="SVX109" s="848"/>
      <c r="SVY109" s="848"/>
      <c r="SVZ109" s="848"/>
      <c r="SWA109" s="848"/>
      <c r="SWB109" s="848"/>
      <c r="SWC109" s="848"/>
      <c r="SWD109" s="848"/>
      <c r="SWE109" s="848"/>
      <c r="SWF109" s="848"/>
      <c r="SWG109" s="848"/>
      <c r="SWH109" s="848"/>
      <c r="SWI109" s="848"/>
      <c r="SWJ109" s="848"/>
      <c r="SWK109" s="848"/>
      <c r="SWL109" s="848"/>
      <c r="SWM109" s="848"/>
      <c r="SWN109" s="848"/>
      <c r="SWO109" s="848"/>
      <c r="SWP109" s="848"/>
      <c r="SWQ109" s="848"/>
      <c r="SWR109" s="848"/>
      <c r="SWS109" s="848"/>
      <c r="SWT109" s="848"/>
      <c r="SWU109" s="848"/>
      <c r="SWV109" s="848"/>
      <c r="SWW109" s="848"/>
      <c r="SWX109" s="848"/>
      <c r="SWY109" s="848"/>
      <c r="SWZ109" s="848"/>
      <c r="SXA109" s="848"/>
      <c r="SXB109" s="848"/>
      <c r="SXC109" s="848"/>
      <c r="SXD109" s="848"/>
      <c r="SXE109" s="848"/>
      <c r="SXF109" s="848"/>
      <c r="SXG109" s="848"/>
      <c r="SXH109" s="848"/>
      <c r="SXI109" s="848"/>
      <c r="SXJ109" s="848"/>
      <c r="SXK109" s="848"/>
      <c r="SXL109" s="848"/>
      <c r="SXM109" s="848"/>
      <c r="SXN109" s="848"/>
      <c r="SXO109" s="848"/>
      <c r="SXP109" s="848"/>
      <c r="SXQ109" s="848"/>
      <c r="SXR109" s="848"/>
      <c r="SXS109" s="848"/>
      <c r="SXT109" s="848"/>
      <c r="SXU109" s="848"/>
      <c r="SXV109" s="848"/>
      <c r="SXW109" s="848"/>
      <c r="SXX109" s="848"/>
      <c r="SXY109" s="848"/>
      <c r="SXZ109" s="848"/>
      <c r="SYA109" s="848"/>
      <c r="SYB109" s="848"/>
      <c r="SYC109" s="848"/>
      <c r="SYD109" s="848"/>
      <c r="SYE109" s="848"/>
      <c r="SYF109" s="848"/>
      <c r="SYG109" s="848"/>
      <c r="SYH109" s="848"/>
      <c r="SYI109" s="848"/>
      <c r="SYJ109" s="848"/>
      <c r="SYK109" s="848"/>
      <c r="SYL109" s="848"/>
      <c r="SYM109" s="848"/>
      <c r="SYN109" s="848"/>
      <c r="SYO109" s="848"/>
      <c r="SYP109" s="848"/>
      <c r="SYQ109" s="848"/>
      <c r="SYR109" s="848"/>
      <c r="SYS109" s="848"/>
      <c r="SYT109" s="848"/>
      <c r="SYU109" s="848"/>
      <c r="SYV109" s="848"/>
      <c r="SYW109" s="848"/>
      <c r="SYX109" s="848"/>
      <c r="SYY109" s="848"/>
      <c r="SYZ109" s="848"/>
      <c r="SZA109" s="848"/>
      <c r="SZB109" s="848"/>
      <c r="SZC109" s="848"/>
      <c r="SZD109" s="848"/>
      <c r="SZE109" s="848"/>
      <c r="SZF109" s="848"/>
      <c r="SZG109" s="848"/>
      <c r="SZH109" s="848"/>
      <c r="SZI109" s="848"/>
      <c r="SZJ109" s="848"/>
      <c r="SZK109" s="848"/>
      <c r="SZL109" s="848"/>
      <c r="SZM109" s="848"/>
      <c r="SZN109" s="848"/>
      <c r="SZO109" s="848"/>
      <c r="SZP109" s="848"/>
      <c r="SZQ109" s="848"/>
      <c r="SZR109" s="848"/>
      <c r="SZS109" s="848"/>
      <c r="SZT109" s="848"/>
      <c r="SZU109" s="848"/>
      <c r="SZV109" s="848"/>
      <c r="SZW109" s="848"/>
      <c r="SZX109" s="848"/>
      <c r="SZY109" s="848"/>
      <c r="SZZ109" s="848"/>
      <c r="TAA109" s="848"/>
      <c r="TAB109" s="848"/>
      <c r="TAC109" s="848"/>
      <c r="TAD109" s="848"/>
      <c r="TAE109" s="848"/>
      <c r="TAF109" s="848"/>
      <c r="TAG109" s="848"/>
      <c r="TAH109" s="848"/>
      <c r="TAI109" s="848"/>
      <c r="TAJ109" s="848"/>
      <c r="TAK109" s="848"/>
      <c r="TAL109" s="848"/>
      <c r="TAM109" s="848"/>
      <c r="TAN109" s="848"/>
      <c r="TAO109" s="848"/>
      <c r="TAP109" s="848"/>
      <c r="TAQ109" s="848"/>
      <c r="TAR109" s="848"/>
      <c r="TAS109" s="848"/>
      <c r="TAT109" s="848"/>
      <c r="TAU109" s="848"/>
      <c r="TAV109" s="848"/>
      <c r="TAW109" s="848"/>
      <c r="TAX109" s="848"/>
      <c r="TAY109" s="848"/>
      <c r="TAZ109" s="848"/>
      <c r="TBA109" s="848"/>
      <c r="TBB109" s="848"/>
      <c r="TBC109" s="848"/>
      <c r="TBD109" s="848"/>
      <c r="TBE109" s="848"/>
      <c r="TBF109" s="848"/>
      <c r="TBG109" s="848"/>
      <c r="TBH109" s="848"/>
      <c r="TBI109" s="848"/>
      <c r="TBJ109" s="848"/>
      <c r="TBK109" s="848"/>
      <c r="TBL109" s="848"/>
      <c r="TBM109" s="848"/>
      <c r="TBN109" s="848"/>
      <c r="TBO109" s="848"/>
      <c r="TBP109" s="848"/>
      <c r="TBQ109" s="848"/>
      <c r="TBR109" s="848"/>
      <c r="TBS109" s="848"/>
      <c r="TBT109" s="848"/>
      <c r="TBU109" s="848"/>
      <c r="TBV109" s="848"/>
      <c r="TBW109" s="848"/>
      <c r="TBX109" s="848"/>
      <c r="TBY109" s="848"/>
      <c r="TBZ109" s="848"/>
      <c r="TCA109" s="848"/>
      <c r="TCB109" s="848"/>
      <c r="TCC109" s="848"/>
      <c r="TCD109" s="848"/>
      <c r="TCE109" s="848"/>
      <c r="TCF109" s="848"/>
      <c r="TCG109" s="848"/>
      <c r="TCH109" s="848"/>
      <c r="TCI109" s="848"/>
      <c r="TCJ109" s="848"/>
      <c r="TCK109" s="848"/>
      <c r="TCL109" s="848"/>
      <c r="TCM109" s="848"/>
      <c r="TCN109" s="848"/>
      <c r="TCO109" s="848"/>
      <c r="TCP109" s="848"/>
      <c r="TCQ109" s="848"/>
      <c r="TCR109" s="848"/>
      <c r="TCS109" s="848"/>
      <c r="TCT109" s="848"/>
      <c r="TCU109" s="848"/>
      <c r="TCV109" s="848"/>
      <c r="TCW109" s="848"/>
      <c r="TCX109" s="848"/>
      <c r="TCY109" s="848"/>
      <c r="TCZ109" s="848"/>
      <c r="TDA109" s="848"/>
      <c r="TDB109" s="848"/>
      <c r="TDC109" s="848"/>
      <c r="TDD109" s="848"/>
      <c r="TDE109" s="848"/>
      <c r="TDF109" s="848"/>
      <c r="TDG109" s="848"/>
      <c r="TDH109" s="848"/>
      <c r="TDI109" s="848"/>
      <c r="TDJ109" s="848"/>
      <c r="TDK109" s="848"/>
      <c r="TDL109" s="848"/>
      <c r="TDM109" s="848"/>
      <c r="TDN109" s="848"/>
      <c r="TDO109" s="848"/>
      <c r="TDP109" s="848"/>
      <c r="TDQ109" s="848"/>
      <c r="TDR109" s="848"/>
      <c r="TDS109" s="848"/>
      <c r="TDT109" s="848"/>
      <c r="TDU109" s="848"/>
      <c r="TDV109" s="848"/>
      <c r="TDW109" s="848"/>
      <c r="TDX109" s="848"/>
      <c r="TDY109" s="848"/>
      <c r="TDZ109" s="848"/>
      <c r="TEA109" s="848"/>
      <c r="TEB109" s="848"/>
      <c r="TEC109" s="848"/>
      <c r="TED109" s="848"/>
      <c r="TEE109" s="848"/>
      <c r="TEF109" s="848"/>
      <c r="TEG109" s="848"/>
      <c r="TEH109" s="848"/>
      <c r="TEI109" s="848"/>
      <c r="TEJ109" s="848"/>
      <c r="TEK109" s="848"/>
      <c r="TEL109" s="848"/>
      <c r="TEM109" s="848"/>
      <c r="TEN109" s="848"/>
      <c r="TEO109" s="848"/>
      <c r="TEP109" s="848"/>
      <c r="TEQ109" s="848"/>
      <c r="TER109" s="848"/>
      <c r="TES109" s="848"/>
      <c r="TET109" s="848"/>
      <c r="TEU109" s="848"/>
      <c r="TEV109" s="848"/>
      <c r="TEW109" s="848"/>
      <c r="TEX109" s="848"/>
      <c r="TEY109" s="848"/>
      <c r="TEZ109" s="848"/>
      <c r="TFA109" s="848"/>
      <c r="TFB109" s="848"/>
      <c r="TFC109" s="848"/>
      <c r="TFD109" s="848"/>
      <c r="TFE109" s="848"/>
      <c r="TFF109" s="848"/>
      <c r="TFG109" s="848"/>
      <c r="TFH109" s="848"/>
      <c r="TFI109" s="848"/>
      <c r="TFJ109" s="848"/>
      <c r="TFK109" s="848"/>
      <c r="TFL109" s="848"/>
      <c r="TFM109" s="848"/>
      <c r="TFN109" s="848"/>
      <c r="TFO109" s="848"/>
      <c r="TFP109" s="848"/>
      <c r="TFQ109" s="848"/>
      <c r="TFR109" s="848"/>
      <c r="TFS109" s="848"/>
      <c r="TFT109" s="848"/>
      <c r="TFU109" s="848"/>
      <c r="TFV109" s="848"/>
      <c r="TFW109" s="848"/>
      <c r="TFX109" s="848"/>
      <c r="TFY109" s="848"/>
      <c r="TFZ109" s="848"/>
      <c r="TGA109" s="848"/>
      <c r="TGB109" s="848"/>
      <c r="TGC109" s="848"/>
      <c r="TGD109" s="848"/>
      <c r="TGE109" s="848"/>
      <c r="TGF109" s="848"/>
      <c r="TGG109" s="848"/>
      <c r="TGH109" s="848"/>
      <c r="TGI109" s="848"/>
      <c r="TGJ109" s="848"/>
      <c r="TGK109" s="848"/>
      <c r="TGL109" s="848"/>
      <c r="TGM109" s="848"/>
      <c r="TGN109" s="848"/>
      <c r="TGO109" s="848"/>
      <c r="TGP109" s="848"/>
      <c r="TGQ109" s="848"/>
      <c r="TGR109" s="848"/>
      <c r="TGS109" s="848"/>
      <c r="TGT109" s="848"/>
      <c r="TGU109" s="848"/>
      <c r="TGV109" s="848"/>
      <c r="TGW109" s="848"/>
      <c r="TGX109" s="848"/>
      <c r="TGY109" s="848"/>
      <c r="TGZ109" s="848"/>
      <c r="THA109" s="848"/>
      <c r="THB109" s="848"/>
      <c r="THC109" s="848"/>
      <c r="THD109" s="848"/>
      <c r="THE109" s="848"/>
      <c r="THF109" s="848"/>
      <c r="THG109" s="848"/>
      <c r="THH109" s="848"/>
      <c r="THI109" s="848"/>
      <c r="THJ109" s="848"/>
      <c r="THK109" s="848"/>
      <c r="THL109" s="848"/>
      <c r="THM109" s="848"/>
      <c r="THN109" s="848"/>
      <c r="THO109" s="848"/>
      <c r="THP109" s="848"/>
      <c r="THQ109" s="848"/>
      <c r="THR109" s="848"/>
      <c r="THS109" s="848"/>
      <c r="THT109" s="848"/>
      <c r="THU109" s="848"/>
      <c r="THV109" s="848"/>
      <c r="THW109" s="848"/>
      <c r="THX109" s="848"/>
      <c r="THY109" s="848"/>
      <c r="THZ109" s="848"/>
      <c r="TIA109" s="848"/>
      <c r="TIB109" s="848"/>
      <c r="TIC109" s="848"/>
      <c r="TID109" s="848"/>
      <c r="TIE109" s="848"/>
      <c r="TIF109" s="848"/>
      <c r="TIG109" s="848"/>
      <c r="TIH109" s="848"/>
      <c r="TII109" s="848"/>
      <c r="TIJ109" s="848"/>
      <c r="TIK109" s="848"/>
      <c r="TIL109" s="848"/>
      <c r="TIM109" s="848"/>
      <c r="TIN109" s="848"/>
      <c r="TIO109" s="848"/>
      <c r="TIP109" s="848"/>
      <c r="TIQ109" s="848"/>
      <c r="TIR109" s="848"/>
      <c r="TIS109" s="848"/>
      <c r="TIT109" s="848"/>
      <c r="TIU109" s="848"/>
      <c r="TIV109" s="848"/>
      <c r="TIW109" s="848"/>
      <c r="TIX109" s="848"/>
      <c r="TIY109" s="848"/>
      <c r="TIZ109" s="848"/>
      <c r="TJA109" s="848"/>
      <c r="TJB109" s="848"/>
      <c r="TJC109" s="848"/>
      <c r="TJD109" s="848"/>
      <c r="TJE109" s="848"/>
      <c r="TJF109" s="848"/>
      <c r="TJG109" s="848"/>
      <c r="TJH109" s="848"/>
      <c r="TJI109" s="848"/>
      <c r="TJJ109" s="848"/>
      <c r="TJK109" s="848"/>
      <c r="TJL109" s="848"/>
      <c r="TJM109" s="848"/>
      <c r="TJN109" s="848"/>
      <c r="TJO109" s="848"/>
      <c r="TJP109" s="848"/>
      <c r="TJQ109" s="848"/>
      <c r="TJR109" s="848"/>
      <c r="TJS109" s="848"/>
      <c r="TJT109" s="848"/>
      <c r="TJU109" s="848"/>
      <c r="TJV109" s="848"/>
      <c r="TJW109" s="848"/>
      <c r="TJX109" s="848"/>
      <c r="TJY109" s="848"/>
      <c r="TJZ109" s="848"/>
      <c r="TKA109" s="848"/>
      <c r="TKB109" s="848"/>
      <c r="TKC109" s="848"/>
      <c r="TKD109" s="848"/>
      <c r="TKE109" s="848"/>
      <c r="TKF109" s="848"/>
      <c r="TKG109" s="848"/>
      <c r="TKH109" s="848"/>
      <c r="TKI109" s="848"/>
      <c r="TKJ109" s="848"/>
      <c r="TKK109" s="848"/>
      <c r="TKL109" s="848"/>
      <c r="TKM109" s="848"/>
      <c r="TKN109" s="848"/>
      <c r="TKO109" s="848"/>
      <c r="TKP109" s="848"/>
      <c r="TKQ109" s="848"/>
      <c r="TKR109" s="848"/>
      <c r="TKS109" s="848"/>
      <c r="TKT109" s="848"/>
      <c r="TKU109" s="848"/>
      <c r="TKV109" s="848"/>
      <c r="TKW109" s="848"/>
      <c r="TKX109" s="848"/>
      <c r="TKY109" s="848"/>
      <c r="TKZ109" s="848"/>
      <c r="TLA109" s="848"/>
      <c r="TLB109" s="848"/>
      <c r="TLC109" s="848"/>
      <c r="TLD109" s="848"/>
      <c r="TLE109" s="848"/>
      <c r="TLF109" s="848"/>
      <c r="TLG109" s="848"/>
      <c r="TLH109" s="848"/>
      <c r="TLI109" s="848"/>
      <c r="TLJ109" s="848"/>
      <c r="TLK109" s="848"/>
      <c r="TLL109" s="848"/>
      <c r="TLM109" s="848"/>
      <c r="TLN109" s="848"/>
      <c r="TLO109" s="848"/>
      <c r="TLP109" s="848"/>
      <c r="TLQ109" s="848"/>
      <c r="TLR109" s="848"/>
      <c r="TLS109" s="848"/>
      <c r="TLT109" s="848"/>
      <c r="TLU109" s="848"/>
      <c r="TLV109" s="848"/>
      <c r="TLW109" s="848"/>
      <c r="TLX109" s="848"/>
      <c r="TLY109" s="848"/>
      <c r="TLZ109" s="848"/>
      <c r="TMA109" s="848"/>
      <c r="TMB109" s="848"/>
      <c r="TMC109" s="848"/>
      <c r="TMD109" s="848"/>
      <c r="TME109" s="848"/>
      <c r="TMF109" s="848"/>
      <c r="TMG109" s="848"/>
      <c r="TMH109" s="848"/>
      <c r="TMI109" s="848"/>
      <c r="TMJ109" s="848"/>
      <c r="TMK109" s="848"/>
      <c r="TML109" s="848"/>
      <c r="TMM109" s="848"/>
      <c r="TMN109" s="848"/>
      <c r="TMO109" s="848"/>
      <c r="TMP109" s="848"/>
      <c r="TMQ109" s="848"/>
      <c r="TMR109" s="848"/>
      <c r="TMS109" s="848"/>
      <c r="TMT109" s="848"/>
      <c r="TMU109" s="848"/>
      <c r="TMV109" s="848"/>
      <c r="TMW109" s="848"/>
      <c r="TMX109" s="848"/>
      <c r="TMY109" s="848"/>
      <c r="TMZ109" s="848"/>
      <c r="TNA109" s="848"/>
      <c r="TNB109" s="848"/>
      <c r="TNC109" s="848"/>
      <c r="TND109" s="848"/>
      <c r="TNE109" s="848"/>
      <c r="TNF109" s="848"/>
      <c r="TNG109" s="848"/>
      <c r="TNH109" s="848"/>
      <c r="TNI109" s="848"/>
      <c r="TNJ109" s="848"/>
      <c r="TNK109" s="848"/>
      <c r="TNL109" s="848"/>
      <c r="TNM109" s="848"/>
      <c r="TNN109" s="848"/>
      <c r="TNO109" s="848"/>
      <c r="TNP109" s="848"/>
      <c r="TNQ109" s="848"/>
      <c r="TNR109" s="848"/>
      <c r="TNS109" s="848"/>
      <c r="TNT109" s="848"/>
      <c r="TNU109" s="848"/>
      <c r="TNV109" s="848"/>
      <c r="TNW109" s="848"/>
      <c r="TNX109" s="848"/>
      <c r="TNY109" s="848"/>
      <c r="TNZ109" s="848"/>
      <c r="TOA109" s="848"/>
      <c r="TOB109" s="848"/>
      <c r="TOC109" s="848"/>
      <c r="TOD109" s="848"/>
      <c r="TOE109" s="848"/>
      <c r="TOF109" s="848"/>
      <c r="TOG109" s="848"/>
      <c r="TOH109" s="848"/>
      <c r="TOI109" s="848"/>
      <c r="TOJ109" s="848"/>
      <c r="TOK109" s="848"/>
      <c r="TOL109" s="848"/>
      <c r="TOM109" s="848"/>
      <c r="TON109" s="848"/>
      <c r="TOO109" s="848"/>
      <c r="TOP109" s="848"/>
      <c r="TOQ109" s="848"/>
      <c r="TOR109" s="848"/>
      <c r="TOS109" s="848"/>
      <c r="TOT109" s="848"/>
      <c r="TOU109" s="848"/>
      <c r="TOV109" s="848"/>
      <c r="TOW109" s="848"/>
      <c r="TOX109" s="848"/>
      <c r="TOY109" s="848"/>
      <c r="TOZ109" s="848"/>
      <c r="TPA109" s="848"/>
      <c r="TPB109" s="848"/>
      <c r="TPC109" s="848"/>
      <c r="TPD109" s="848"/>
      <c r="TPE109" s="848"/>
      <c r="TPF109" s="848"/>
      <c r="TPG109" s="848"/>
      <c r="TPH109" s="848"/>
      <c r="TPI109" s="848"/>
      <c r="TPJ109" s="848"/>
      <c r="TPK109" s="848"/>
      <c r="TPL109" s="848"/>
      <c r="TPM109" s="848"/>
      <c r="TPN109" s="848"/>
      <c r="TPO109" s="848"/>
      <c r="TPP109" s="848"/>
      <c r="TPQ109" s="848"/>
      <c r="TPR109" s="848"/>
      <c r="TPS109" s="848"/>
      <c r="TPT109" s="848"/>
      <c r="TPU109" s="848"/>
      <c r="TPV109" s="848"/>
      <c r="TPW109" s="848"/>
      <c r="TPX109" s="848"/>
      <c r="TPY109" s="848"/>
      <c r="TPZ109" s="848"/>
      <c r="TQA109" s="848"/>
      <c r="TQB109" s="848"/>
      <c r="TQC109" s="848"/>
      <c r="TQD109" s="848"/>
      <c r="TQE109" s="848"/>
      <c r="TQF109" s="848"/>
      <c r="TQG109" s="848"/>
      <c r="TQH109" s="848"/>
      <c r="TQI109" s="848"/>
      <c r="TQJ109" s="848"/>
      <c r="TQK109" s="848"/>
      <c r="TQL109" s="848"/>
      <c r="TQM109" s="848"/>
      <c r="TQN109" s="848"/>
      <c r="TQO109" s="848"/>
      <c r="TQP109" s="848"/>
      <c r="TQQ109" s="848"/>
      <c r="TQR109" s="848"/>
      <c r="TQS109" s="848"/>
      <c r="TQT109" s="848"/>
      <c r="TQU109" s="848"/>
      <c r="TQV109" s="848"/>
      <c r="TQW109" s="848"/>
      <c r="TQX109" s="848"/>
      <c r="TQY109" s="848"/>
      <c r="TQZ109" s="848"/>
      <c r="TRA109" s="848"/>
      <c r="TRB109" s="848"/>
      <c r="TRC109" s="848"/>
      <c r="TRD109" s="848"/>
      <c r="TRE109" s="848"/>
      <c r="TRF109" s="848"/>
      <c r="TRG109" s="848"/>
      <c r="TRH109" s="848"/>
      <c r="TRI109" s="848"/>
      <c r="TRJ109" s="848"/>
      <c r="TRK109" s="848"/>
      <c r="TRL109" s="848"/>
      <c r="TRM109" s="848"/>
      <c r="TRN109" s="848"/>
      <c r="TRO109" s="848"/>
      <c r="TRP109" s="848"/>
      <c r="TRQ109" s="848"/>
      <c r="TRR109" s="848"/>
      <c r="TRS109" s="848"/>
      <c r="TRT109" s="848"/>
      <c r="TRU109" s="848"/>
      <c r="TRV109" s="848"/>
      <c r="TRW109" s="848"/>
      <c r="TRX109" s="848"/>
      <c r="TRY109" s="848"/>
      <c r="TRZ109" s="848"/>
      <c r="TSA109" s="848"/>
      <c r="TSB109" s="848"/>
      <c r="TSC109" s="848"/>
      <c r="TSD109" s="848"/>
      <c r="TSE109" s="848"/>
      <c r="TSF109" s="848"/>
      <c r="TSG109" s="848"/>
      <c r="TSH109" s="848"/>
      <c r="TSI109" s="848"/>
      <c r="TSJ109" s="848"/>
      <c r="TSK109" s="848"/>
      <c r="TSL109" s="848"/>
      <c r="TSM109" s="848"/>
      <c r="TSN109" s="848"/>
      <c r="TSO109" s="848"/>
      <c r="TSP109" s="848"/>
      <c r="TSQ109" s="848"/>
      <c r="TSR109" s="848"/>
      <c r="TSS109" s="848"/>
      <c r="TST109" s="848"/>
      <c r="TSU109" s="848"/>
      <c r="TSV109" s="848"/>
      <c r="TSW109" s="848"/>
      <c r="TSX109" s="848"/>
      <c r="TSY109" s="848"/>
      <c r="TSZ109" s="848"/>
      <c r="TTA109" s="848"/>
      <c r="TTB109" s="848"/>
      <c r="TTC109" s="848"/>
      <c r="TTD109" s="848"/>
      <c r="TTE109" s="848"/>
      <c r="TTF109" s="848"/>
      <c r="TTG109" s="848"/>
      <c r="TTH109" s="848"/>
      <c r="TTI109" s="848"/>
      <c r="TTJ109" s="848"/>
      <c r="TTK109" s="848"/>
      <c r="TTL109" s="848"/>
      <c r="TTM109" s="848"/>
      <c r="TTN109" s="848"/>
      <c r="TTO109" s="848"/>
      <c r="TTP109" s="848"/>
      <c r="TTQ109" s="848"/>
      <c r="TTR109" s="848"/>
      <c r="TTS109" s="848"/>
      <c r="TTT109" s="848"/>
      <c r="TTU109" s="848"/>
      <c r="TTV109" s="848"/>
      <c r="TTW109" s="848"/>
      <c r="TTX109" s="848"/>
      <c r="TTY109" s="848"/>
      <c r="TTZ109" s="848"/>
      <c r="TUA109" s="848"/>
      <c r="TUB109" s="848"/>
      <c r="TUC109" s="848"/>
      <c r="TUD109" s="848"/>
      <c r="TUE109" s="848"/>
      <c r="TUF109" s="848"/>
      <c r="TUG109" s="848"/>
      <c r="TUH109" s="848"/>
      <c r="TUI109" s="848"/>
      <c r="TUJ109" s="848"/>
      <c r="TUK109" s="848"/>
      <c r="TUL109" s="848"/>
      <c r="TUM109" s="848"/>
      <c r="TUN109" s="848"/>
      <c r="TUO109" s="848"/>
      <c r="TUP109" s="848"/>
      <c r="TUQ109" s="848"/>
      <c r="TUR109" s="848"/>
      <c r="TUS109" s="848"/>
      <c r="TUT109" s="848"/>
      <c r="TUU109" s="848"/>
      <c r="TUV109" s="848"/>
      <c r="TUW109" s="848"/>
      <c r="TUX109" s="848"/>
      <c r="TUY109" s="848"/>
      <c r="TUZ109" s="848"/>
      <c r="TVA109" s="848"/>
      <c r="TVB109" s="848"/>
      <c r="TVC109" s="848"/>
      <c r="TVD109" s="848"/>
      <c r="TVE109" s="848"/>
      <c r="TVF109" s="848"/>
      <c r="TVG109" s="848"/>
      <c r="TVH109" s="848"/>
      <c r="TVI109" s="848"/>
      <c r="TVJ109" s="848"/>
      <c r="TVK109" s="848"/>
      <c r="TVL109" s="848"/>
      <c r="TVM109" s="848"/>
      <c r="TVN109" s="848"/>
      <c r="TVO109" s="848"/>
      <c r="TVP109" s="848"/>
      <c r="TVQ109" s="848"/>
      <c r="TVR109" s="848"/>
      <c r="TVS109" s="848"/>
      <c r="TVT109" s="848"/>
      <c r="TVU109" s="848"/>
      <c r="TVV109" s="848"/>
      <c r="TVW109" s="848"/>
      <c r="TVX109" s="848"/>
      <c r="TVY109" s="848"/>
      <c r="TVZ109" s="848"/>
      <c r="TWA109" s="848"/>
      <c r="TWB109" s="848"/>
      <c r="TWC109" s="848"/>
      <c r="TWD109" s="848"/>
      <c r="TWE109" s="848"/>
      <c r="TWF109" s="848"/>
      <c r="TWG109" s="848"/>
      <c r="TWH109" s="848"/>
      <c r="TWI109" s="848"/>
      <c r="TWJ109" s="848"/>
      <c r="TWK109" s="848"/>
      <c r="TWL109" s="848"/>
      <c r="TWM109" s="848"/>
      <c r="TWN109" s="848"/>
      <c r="TWO109" s="848"/>
      <c r="TWP109" s="848"/>
      <c r="TWQ109" s="848"/>
      <c r="TWR109" s="848"/>
      <c r="TWS109" s="848"/>
      <c r="TWT109" s="848"/>
      <c r="TWU109" s="848"/>
      <c r="TWV109" s="848"/>
      <c r="TWW109" s="848"/>
      <c r="TWX109" s="848"/>
      <c r="TWY109" s="848"/>
      <c r="TWZ109" s="848"/>
      <c r="TXA109" s="848"/>
      <c r="TXB109" s="848"/>
      <c r="TXC109" s="848"/>
      <c r="TXD109" s="848"/>
      <c r="TXE109" s="848"/>
      <c r="TXF109" s="848"/>
      <c r="TXG109" s="848"/>
      <c r="TXH109" s="848"/>
      <c r="TXI109" s="848"/>
      <c r="TXJ109" s="848"/>
      <c r="TXK109" s="848"/>
      <c r="TXL109" s="848"/>
      <c r="TXM109" s="848"/>
      <c r="TXN109" s="848"/>
      <c r="TXO109" s="848"/>
      <c r="TXP109" s="848"/>
      <c r="TXQ109" s="848"/>
      <c r="TXR109" s="848"/>
      <c r="TXS109" s="848"/>
      <c r="TXT109" s="848"/>
      <c r="TXU109" s="848"/>
      <c r="TXV109" s="848"/>
      <c r="TXW109" s="848"/>
      <c r="TXX109" s="848"/>
      <c r="TXY109" s="848"/>
      <c r="TXZ109" s="848"/>
      <c r="TYA109" s="848"/>
      <c r="TYB109" s="848"/>
      <c r="TYC109" s="848"/>
      <c r="TYD109" s="848"/>
      <c r="TYE109" s="848"/>
      <c r="TYF109" s="848"/>
      <c r="TYG109" s="848"/>
      <c r="TYH109" s="848"/>
      <c r="TYI109" s="848"/>
      <c r="TYJ109" s="848"/>
      <c r="TYK109" s="848"/>
      <c r="TYL109" s="848"/>
      <c r="TYM109" s="848"/>
      <c r="TYN109" s="848"/>
      <c r="TYO109" s="848"/>
      <c r="TYP109" s="848"/>
      <c r="TYQ109" s="848"/>
      <c r="TYR109" s="848"/>
      <c r="TYS109" s="848"/>
      <c r="TYT109" s="848"/>
      <c r="TYU109" s="848"/>
      <c r="TYV109" s="848"/>
      <c r="TYW109" s="848"/>
      <c r="TYX109" s="848"/>
      <c r="TYY109" s="848"/>
      <c r="TYZ109" s="848"/>
      <c r="TZA109" s="848"/>
      <c r="TZB109" s="848"/>
      <c r="TZC109" s="848"/>
      <c r="TZD109" s="848"/>
      <c r="TZE109" s="848"/>
      <c r="TZF109" s="848"/>
      <c r="TZG109" s="848"/>
      <c r="TZH109" s="848"/>
      <c r="TZI109" s="848"/>
      <c r="TZJ109" s="848"/>
      <c r="TZK109" s="848"/>
      <c r="TZL109" s="848"/>
      <c r="TZM109" s="848"/>
      <c r="TZN109" s="848"/>
      <c r="TZO109" s="848"/>
      <c r="TZP109" s="848"/>
      <c r="TZQ109" s="848"/>
      <c r="TZR109" s="848"/>
      <c r="TZS109" s="848"/>
      <c r="TZT109" s="848"/>
      <c r="TZU109" s="848"/>
      <c r="TZV109" s="848"/>
      <c r="TZW109" s="848"/>
      <c r="TZX109" s="848"/>
      <c r="TZY109" s="848"/>
      <c r="TZZ109" s="848"/>
      <c r="UAA109" s="848"/>
      <c r="UAB109" s="848"/>
      <c r="UAC109" s="848"/>
      <c r="UAD109" s="848"/>
      <c r="UAE109" s="848"/>
      <c r="UAF109" s="848"/>
      <c r="UAG109" s="848"/>
      <c r="UAH109" s="848"/>
      <c r="UAI109" s="848"/>
      <c r="UAJ109" s="848"/>
      <c r="UAK109" s="848"/>
      <c r="UAL109" s="848"/>
      <c r="UAM109" s="848"/>
      <c r="UAN109" s="848"/>
      <c r="UAO109" s="848"/>
      <c r="UAP109" s="848"/>
      <c r="UAQ109" s="848"/>
      <c r="UAR109" s="848"/>
      <c r="UAS109" s="848"/>
      <c r="UAT109" s="848"/>
      <c r="UAU109" s="848"/>
      <c r="UAV109" s="848"/>
      <c r="UAW109" s="848"/>
      <c r="UAX109" s="848"/>
      <c r="UAY109" s="848"/>
      <c r="UAZ109" s="848"/>
      <c r="UBA109" s="848"/>
      <c r="UBB109" s="848"/>
      <c r="UBC109" s="848"/>
      <c r="UBD109" s="848"/>
      <c r="UBE109" s="848"/>
      <c r="UBF109" s="848"/>
      <c r="UBG109" s="848"/>
      <c r="UBH109" s="848"/>
      <c r="UBI109" s="848"/>
      <c r="UBJ109" s="848"/>
      <c r="UBK109" s="848"/>
      <c r="UBL109" s="848"/>
      <c r="UBM109" s="848"/>
      <c r="UBN109" s="848"/>
      <c r="UBO109" s="848"/>
      <c r="UBP109" s="848"/>
      <c r="UBQ109" s="848"/>
      <c r="UBR109" s="848"/>
      <c r="UBS109" s="848"/>
      <c r="UBT109" s="848"/>
      <c r="UBU109" s="848"/>
      <c r="UBV109" s="848"/>
      <c r="UBW109" s="848"/>
      <c r="UBX109" s="848"/>
      <c r="UBY109" s="848"/>
      <c r="UBZ109" s="848"/>
      <c r="UCA109" s="848"/>
      <c r="UCB109" s="848"/>
      <c r="UCC109" s="848"/>
      <c r="UCD109" s="848"/>
      <c r="UCE109" s="848"/>
      <c r="UCF109" s="848"/>
      <c r="UCG109" s="848"/>
      <c r="UCH109" s="848"/>
      <c r="UCI109" s="848"/>
      <c r="UCJ109" s="848"/>
      <c r="UCK109" s="848"/>
      <c r="UCL109" s="848"/>
      <c r="UCM109" s="848"/>
      <c r="UCN109" s="848"/>
      <c r="UCO109" s="848"/>
      <c r="UCP109" s="848"/>
      <c r="UCQ109" s="848"/>
      <c r="UCR109" s="848"/>
      <c r="UCS109" s="848"/>
      <c r="UCT109" s="848"/>
      <c r="UCU109" s="848"/>
      <c r="UCV109" s="848"/>
      <c r="UCW109" s="848"/>
      <c r="UCX109" s="848"/>
      <c r="UCY109" s="848"/>
      <c r="UCZ109" s="848"/>
      <c r="UDA109" s="848"/>
      <c r="UDB109" s="848"/>
      <c r="UDC109" s="848"/>
      <c r="UDD109" s="848"/>
      <c r="UDE109" s="848"/>
      <c r="UDF109" s="848"/>
      <c r="UDG109" s="848"/>
      <c r="UDH109" s="848"/>
      <c r="UDI109" s="848"/>
      <c r="UDJ109" s="848"/>
      <c r="UDK109" s="848"/>
      <c r="UDL109" s="848"/>
      <c r="UDM109" s="848"/>
      <c r="UDN109" s="848"/>
      <c r="UDO109" s="848"/>
      <c r="UDP109" s="848"/>
      <c r="UDQ109" s="848"/>
      <c r="UDR109" s="848"/>
      <c r="UDS109" s="848"/>
      <c r="UDT109" s="848"/>
      <c r="UDU109" s="848"/>
      <c r="UDV109" s="848"/>
      <c r="UDW109" s="848"/>
      <c r="UDX109" s="848"/>
      <c r="UDY109" s="848"/>
      <c r="UDZ109" s="848"/>
      <c r="UEA109" s="848"/>
      <c r="UEB109" s="848"/>
      <c r="UEC109" s="848"/>
      <c r="UED109" s="848"/>
      <c r="UEE109" s="848"/>
      <c r="UEF109" s="848"/>
      <c r="UEG109" s="848"/>
      <c r="UEH109" s="848"/>
      <c r="UEI109" s="848"/>
      <c r="UEJ109" s="848"/>
      <c r="UEK109" s="848"/>
      <c r="UEL109" s="848"/>
      <c r="UEM109" s="848"/>
      <c r="UEN109" s="848"/>
      <c r="UEO109" s="848"/>
      <c r="UEP109" s="848"/>
      <c r="UEQ109" s="848"/>
      <c r="UER109" s="848"/>
      <c r="UES109" s="848"/>
      <c r="UET109" s="848"/>
      <c r="UEU109" s="848"/>
      <c r="UEV109" s="848"/>
      <c r="UEW109" s="848"/>
      <c r="UEX109" s="848"/>
      <c r="UEY109" s="848"/>
      <c r="UEZ109" s="848"/>
      <c r="UFA109" s="848"/>
      <c r="UFB109" s="848"/>
      <c r="UFC109" s="848"/>
      <c r="UFD109" s="848"/>
      <c r="UFE109" s="848"/>
      <c r="UFF109" s="848"/>
      <c r="UFG109" s="848"/>
      <c r="UFH109" s="848"/>
      <c r="UFI109" s="848"/>
      <c r="UFJ109" s="848"/>
      <c r="UFK109" s="848"/>
      <c r="UFL109" s="848"/>
      <c r="UFM109" s="848"/>
      <c r="UFN109" s="848"/>
      <c r="UFO109" s="848"/>
      <c r="UFP109" s="848"/>
      <c r="UFQ109" s="848"/>
      <c r="UFR109" s="848"/>
      <c r="UFS109" s="848"/>
      <c r="UFT109" s="848"/>
      <c r="UFU109" s="848"/>
      <c r="UFV109" s="848"/>
      <c r="UFW109" s="848"/>
      <c r="UFX109" s="848"/>
      <c r="UFY109" s="848"/>
      <c r="UFZ109" s="848"/>
      <c r="UGA109" s="848"/>
      <c r="UGB109" s="848"/>
      <c r="UGC109" s="848"/>
      <c r="UGD109" s="848"/>
      <c r="UGE109" s="848"/>
      <c r="UGF109" s="848"/>
      <c r="UGG109" s="848"/>
      <c r="UGH109" s="848"/>
      <c r="UGI109" s="848"/>
      <c r="UGJ109" s="848"/>
      <c r="UGK109" s="848"/>
      <c r="UGL109" s="848"/>
      <c r="UGM109" s="848"/>
      <c r="UGN109" s="848"/>
      <c r="UGO109" s="848"/>
      <c r="UGP109" s="848"/>
      <c r="UGQ109" s="848"/>
      <c r="UGR109" s="848"/>
      <c r="UGS109" s="848"/>
      <c r="UGT109" s="848"/>
      <c r="UGU109" s="848"/>
      <c r="UGV109" s="848"/>
      <c r="UGW109" s="848"/>
      <c r="UGX109" s="848"/>
      <c r="UGY109" s="848"/>
      <c r="UGZ109" s="848"/>
      <c r="UHA109" s="848"/>
      <c r="UHB109" s="848"/>
      <c r="UHC109" s="848"/>
      <c r="UHD109" s="848"/>
      <c r="UHE109" s="848"/>
      <c r="UHF109" s="848"/>
      <c r="UHG109" s="848"/>
      <c r="UHH109" s="848"/>
      <c r="UHI109" s="848"/>
      <c r="UHJ109" s="848"/>
      <c r="UHK109" s="848"/>
      <c r="UHL109" s="848"/>
      <c r="UHM109" s="848"/>
      <c r="UHN109" s="848"/>
      <c r="UHO109" s="848"/>
      <c r="UHP109" s="848"/>
      <c r="UHQ109" s="848"/>
      <c r="UHR109" s="848"/>
      <c r="UHS109" s="848"/>
      <c r="UHT109" s="848"/>
      <c r="UHU109" s="848"/>
      <c r="UHV109" s="848"/>
      <c r="UHW109" s="848"/>
      <c r="UHX109" s="848"/>
      <c r="UHY109" s="848"/>
      <c r="UHZ109" s="848"/>
      <c r="UIA109" s="848"/>
      <c r="UIB109" s="848"/>
      <c r="UIC109" s="848"/>
      <c r="UID109" s="848"/>
      <c r="UIE109" s="848"/>
      <c r="UIF109" s="848"/>
      <c r="UIG109" s="848"/>
      <c r="UIH109" s="848"/>
      <c r="UII109" s="848"/>
      <c r="UIJ109" s="848"/>
      <c r="UIK109" s="848"/>
      <c r="UIL109" s="848"/>
      <c r="UIM109" s="848"/>
      <c r="UIN109" s="848"/>
      <c r="UIO109" s="848"/>
      <c r="UIP109" s="848"/>
      <c r="UIQ109" s="848"/>
      <c r="UIR109" s="848"/>
      <c r="UIS109" s="848"/>
      <c r="UIT109" s="848"/>
      <c r="UIU109" s="848"/>
      <c r="UIV109" s="848"/>
      <c r="UIW109" s="848"/>
      <c r="UIX109" s="848"/>
      <c r="UIY109" s="848"/>
      <c r="UIZ109" s="848"/>
      <c r="UJA109" s="848"/>
      <c r="UJB109" s="848"/>
      <c r="UJC109" s="848"/>
      <c r="UJD109" s="848"/>
      <c r="UJE109" s="848"/>
      <c r="UJF109" s="848"/>
      <c r="UJG109" s="848"/>
      <c r="UJH109" s="848"/>
      <c r="UJI109" s="848"/>
      <c r="UJJ109" s="848"/>
      <c r="UJK109" s="848"/>
      <c r="UJL109" s="848"/>
      <c r="UJM109" s="848"/>
      <c r="UJN109" s="848"/>
      <c r="UJO109" s="848"/>
      <c r="UJP109" s="848"/>
      <c r="UJQ109" s="848"/>
      <c r="UJR109" s="848"/>
      <c r="UJS109" s="848"/>
      <c r="UJT109" s="848"/>
      <c r="UJU109" s="848"/>
      <c r="UJV109" s="848"/>
      <c r="UJW109" s="848"/>
      <c r="UJX109" s="848"/>
      <c r="UJY109" s="848"/>
      <c r="UJZ109" s="848"/>
      <c r="UKA109" s="848"/>
      <c r="UKB109" s="848"/>
      <c r="UKC109" s="848"/>
      <c r="UKD109" s="848"/>
      <c r="UKE109" s="848"/>
      <c r="UKF109" s="848"/>
      <c r="UKG109" s="848"/>
      <c r="UKH109" s="848"/>
      <c r="UKI109" s="848"/>
      <c r="UKJ109" s="848"/>
      <c r="UKK109" s="848"/>
      <c r="UKL109" s="848"/>
      <c r="UKM109" s="848"/>
      <c r="UKN109" s="848"/>
      <c r="UKO109" s="848"/>
      <c r="UKP109" s="848"/>
      <c r="UKQ109" s="848"/>
      <c r="UKR109" s="848"/>
      <c r="UKS109" s="848"/>
      <c r="UKT109" s="848"/>
      <c r="UKU109" s="848"/>
      <c r="UKV109" s="848"/>
      <c r="UKW109" s="848"/>
      <c r="UKX109" s="848"/>
      <c r="UKY109" s="848"/>
      <c r="UKZ109" s="848"/>
      <c r="ULA109" s="848"/>
      <c r="ULB109" s="848"/>
      <c r="ULC109" s="848"/>
      <c r="ULD109" s="848"/>
      <c r="ULE109" s="848"/>
      <c r="ULF109" s="848"/>
      <c r="ULG109" s="848"/>
      <c r="ULH109" s="848"/>
      <c r="ULI109" s="848"/>
      <c r="ULJ109" s="848"/>
      <c r="ULK109" s="848"/>
      <c r="ULL109" s="848"/>
      <c r="ULM109" s="848"/>
      <c r="ULN109" s="848"/>
      <c r="ULO109" s="848"/>
      <c r="ULP109" s="848"/>
      <c r="ULQ109" s="848"/>
      <c r="ULR109" s="848"/>
      <c r="ULS109" s="848"/>
      <c r="ULT109" s="848"/>
      <c r="ULU109" s="848"/>
      <c r="ULV109" s="848"/>
      <c r="ULW109" s="848"/>
      <c r="ULX109" s="848"/>
      <c r="ULY109" s="848"/>
      <c r="ULZ109" s="848"/>
      <c r="UMA109" s="848"/>
      <c r="UMB109" s="848"/>
      <c r="UMC109" s="848"/>
      <c r="UMD109" s="848"/>
      <c r="UME109" s="848"/>
      <c r="UMF109" s="848"/>
      <c r="UMG109" s="848"/>
      <c r="UMH109" s="848"/>
      <c r="UMI109" s="848"/>
      <c r="UMJ109" s="848"/>
      <c r="UMK109" s="848"/>
      <c r="UML109" s="848"/>
      <c r="UMM109" s="848"/>
      <c r="UMN109" s="848"/>
      <c r="UMO109" s="848"/>
      <c r="UMP109" s="848"/>
      <c r="UMQ109" s="848"/>
      <c r="UMR109" s="848"/>
      <c r="UMS109" s="848"/>
      <c r="UMT109" s="848"/>
      <c r="UMU109" s="848"/>
      <c r="UMV109" s="848"/>
      <c r="UMW109" s="848"/>
      <c r="UMX109" s="848"/>
      <c r="UMY109" s="848"/>
      <c r="UMZ109" s="848"/>
      <c r="UNA109" s="848"/>
      <c r="UNB109" s="848"/>
      <c r="UNC109" s="848"/>
      <c r="UND109" s="848"/>
      <c r="UNE109" s="848"/>
      <c r="UNF109" s="848"/>
      <c r="UNG109" s="848"/>
      <c r="UNH109" s="848"/>
      <c r="UNI109" s="848"/>
      <c r="UNJ109" s="848"/>
      <c r="UNK109" s="848"/>
      <c r="UNL109" s="848"/>
      <c r="UNM109" s="848"/>
      <c r="UNN109" s="848"/>
      <c r="UNO109" s="848"/>
      <c r="UNP109" s="848"/>
      <c r="UNQ109" s="848"/>
      <c r="UNR109" s="848"/>
      <c r="UNS109" s="848"/>
      <c r="UNT109" s="848"/>
      <c r="UNU109" s="848"/>
      <c r="UNV109" s="848"/>
      <c r="UNW109" s="848"/>
      <c r="UNX109" s="848"/>
      <c r="UNY109" s="848"/>
      <c r="UNZ109" s="848"/>
      <c r="UOA109" s="848"/>
      <c r="UOB109" s="848"/>
      <c r="UOC109" s="848"/>
      <c r="UOD109" s="848"/>
      <c r="UOE109" s="848"/>
      <c r="UOF109" s="848"/>
      <c r="UOG109" s="848"/>
      <c r="UOH109" s="848"/>
      <c r="UOI109" s="848"/>
      <c r="UOJ109" s="848"/>
      <c r="UOK109" s="848"/>
      <c r="UOL109" s="848"/>
      <c r="UOM109" s="848"/>
      <c r="UON109" s="848"/>
      <c r="UOO109" s="848"/>
      <c r="UOP109" s="848"/>
      <c r="UOQ109" s="848"/>
      <c r="UOR109" s="848"/>
      <c r="UOS109" s="848"/>
      <c r="UOT109" s="848"/>
      <c r="UOU109" s="848"/>
      <c r="UOV109" s="848"/>
      <c r="UOW109" s="848"/>
      <c r="UOX109" s="848"/>
      <c r="UOY109" s="848"/>
      <c r="UOZ109" s="848"/>
      <c r="UPA109" s="848"/>
      <c r="UPB109" s="848"/>
      <c r="UPC109" s="848"/>
      <c r="UPD109" s="848"/>
      <c r="UPE109" s="848"/>
      <c r="UPF109" s="848"/>
      <c r="UPG109" s="848"/>
      <c r="UPH109" s="848"/>
      <c r="UPI109" s="848"/>
      <c r="UPJ109" s="848"/>
      <c r="UPK109" s="848"/>
      <c r="UPL109" s="848"/>
      <c r="UPM109" s="848"/>
      <c r="UPN109" s="848"/>
      <c r="UPO109" s="848"/>
      <c r="UPP109" s="848"/>
      <c r="UPQ109" s="848"/>
      <c r="UPR109" s="848"/>
      <c r="UPS109" s="848"/>
      <c r="UPT109" s="848"/>
      <c r="UPU109" s="848"/>
      <c r="UPV109" s="848"/>
      <c r="UPW109" s="848"/>
      <c r="UPX109" s="848"/>
      <c r="UPY109" s="848"/>
      <c r="UPZ109" s="848"/>
      <c r="UQA109" s="848"/>
      <c r="UQB109" s="848"/>
      <c r="UQC109" s="848"/>
      <c r="UQD109" s="848"/>
      <c r="UQE109" s="848"/>
      <c r="UQF109" s="848"/>
      <c r="UQG109" s="848"/>
      <c r="UQH109" s="848"/>
      <c r="UQI109" s="848"/>
      <c r="UQJ109" s="848"/>
      <c r="UQK109" s="848"/>
      <c r="UQL109" s="848"/>
      <c r="UQM109" s="848"/>
      <c r="UQN109" s="848"/>
      <c r="UQO109" s="848"/>
      <c r="UQP109" s="848"/>
      <c r="UQQ109" s="848"/>
      <c r="UQR109" s="848"/>
      <c r="UQS109" s="848"/>
      <c r="UQT109" s="848"/>
      <c r="UQU109" s="848"/>
      <c r="UQV109" s="848"/>
      <c r="UQW109" s="848"/>
      <c r="UQX109" s="848"/>
      <c r="UQY109" s="848"/>
      <c r="UQZ109" s="848"/>
      <c r="URA109" s="848"/>
      <c r="URB109" s="848"/>
      <c r="URC109" s="848"/>
      <c r="URD109" s="848"/>
      <c r="URE109" s="848"/>
      <c r="URF109" s="848"/>
      <c r="URG109" s="848"/>
      <c r="URH109" s="848"/>
      <c r="URI109" s="848"/>
      <c r="URJ109" s="848"/>
      <c r="URK109" s="848"/>
      <c r="URL109" s="848"/>
      <c r="URM109" s="848"/>
      <c r="URN109" s="848"/>
      <c r="URO109" s="848"/>
      <c r="URP109" s="848"/>
      <c r="URQ109" s="848"/>
      <c r="URR109" s="848"/>
      <c r="URS109" s="848"/>
      <c r="URT109" s="848"/>
      <c r="URU109" s="848"/>
      <c r="URV109" s="848"/>
      <c r="URW109" s="848"/>
      <c r="URX109" s="848"/>
      <c r="URY109" s="848"/>
      <c r="URZ109" s="848"/>
      <c r="USA109" s="848"/>
      <c r="USB109" s="848"/>
      <c r="USC109" s="848"/>
      <c r="USD109" s="848"/>
      <c r="USE109" s="848"/>
      <c r="USF109" s="848"/>
      <c r="USG109" s="848"/>
      <c r="USH109" s="848"/>
      <c r="USI109" s="848"/>
      <c r="USJ109" s="848"/>
      <c r="USK109" s="848"/>
      <c r="USL109" s="848"/>
      <c r="USM109" s="848"/>
      <c r="USN109" s="848"/>
      <c r="USO109" s="848"/>
      <c r="USP109" s="848"/>
      <c r="USQ109" s="848"/>
      <c r="USR109" s="848"/>
      <c r="USS109" s="848"/>
      <c r="UST109" s="848"/>
      <c r="USU109" s="848"/>
      <c r="USV109" s="848"/>
      <c r="USW109" s="848"/>
      <c r="USX109" s="848"/>
      <c r="USY109" s="848"/>
      <c r="USZ109" s="848"/>
      <c r="UTA109" s="848"/>
      <c r="UTB109" s="848"/>
      <c r="UTC109" s="848"/>
      <c r="UTD109" s="848"/>
      <c r="UTE109" s="848"/>
      <c r="UTF109" s="848"/>
      <c r="UTG109" s="848"/>
      <c r="UTH109" s="848"/>
      <c r="UTI109" s="848"/>
      <c r="UTJ109" s="848"/>
      <c r="UTK109" s="848"/>
      <c r="UTL109" s="848"/>
      <c r="UTM109" s="848"/>
      <c r="UTN109" s="848"/>
      <c r="UTO109" s="848"/>
      <c r="UTP109" s="848"/>
      <c r="UTQ109" s="848"/>
      <c r="UTR109" s="848"/>
      <c r="UTS109" s="848"/>
      <c r="UTT109" s="848"/>
      <c r="UTU109" s="848"/>
      <c r="UTV109" s="848"/>
      <c r="UTW109" s="848"/>
      <c r="UTX109" s="848"/>
      <c r="UTY109" s="848"/>
      <c r="UTZ109" s="848"/>
      <c r="UUA109" s="848"/>
      <c r="UUB109" s="848"/>
      <c r="UUC109" s="848"/>
      <c r="UUD109" s="848"/>
      <c r="UUE109" s="848"/>
      <c r="UUF109" s="848"/>
      <c r="UUG109" s="848"/>
      <c r="UUH109" s="848"/>
      <c r="UUI109" s="848"/>
      <c r="UUJ109" s="848"/>
      <c r="UUK109" s="848"/>
      <c r="UUL109" s="848"/>
      <c r="UUM109" s="848"/>
      <c r="UUN109" s="848"/>
      <c r="UUO109" s="848"/>
      <c r="UUP109" s="848"/>
      <c r="UUQ109" s="848"/>
      <c r="UUR109" s="848"/>
      <c r="UUS109" s="848"/>
      <c r="UUT109" s="848"/>
      <c r="UUU109" s="848"/>
      <c r="UUV109" s="848"/>
      <c r="UUW109" s="848"/>
      <c r="UUX109" s="848"/>
      <c r="UUY109" s="848"/>
      <c r="UUZ109" s="848"/>
      <c r="UVA109" s="848"/>
      <c r="UVB109" s="848"/>
      <c r="UVC109" s="848"/>
      <c r="UVD109" s="848"/>
      <c r="UVE109" s="848"/>
      <c r="UVF109" s="848"/>
      <c r="UVG109" s="848"/>
      <c r="UVH109" s="848"/>
      <c r="UVI109" s="848"/>
      <c r="UVJ109" s="848"/>
      <c r="UVK109" s="848"/>
      <c r="UVL109" s="848"/>
      <c r="UVM109" s="848"/>
      <c r="UVN109" s="848"/>
      <c r="UVO109" s="848"/>
      <c r="UVP109" s="848"/>
      <c r="UVQ109" s="848"/>
      <c r="UVR109" s="848"/>
      <c r="UVS109" s="848"/>
      <c r="UVT109" s="848"/>
      <c r="UVU109" s="848"/>
      <c r="UVV109" s="848"/>
      <c r="UVW109" s="848"/>
      <c r="UVX109" s="848"/>
      <c r="UVY109" s="848"/>
      <c r="UVZ109" s="848"/>
      <c r="UWA109" s="848"/>
      <c r="UWB109" s="848"/>
      <c r="UWC109" s="848"/>
      <c r="UWD109" s="848"/>
      <c r="UWE109" s="848"/>
      <c r="UWF109" s="848"/>
      <c r="UWG109" s="848"/>
      <c r="UWH109" s="848"/>
      <c r="UWI109" s="848"/>
      <c r="UWJ109" s="848"/>
      <c r="UWK109" s="848"/>
      <c r="UWL109" s="848"/>
      <c r="UWM109" s="848"/>
      <c r="UWN109" s="848"/>
      <c r="UWO109" s="848"/>
      <c r="UWP109" s="848"/>
      <c r="UWQ109" s="848"/>
      <c r="UWR109" s="848"/>
      <c r="UWS109" s="848"/>
      <c r="UWT109" s="848"/>
      <c r="UWU109" s="848"/>
      <c r="UWV109" s="848"/>
      <c r="UWW109" s="848"/>
      <c r="UWX109" s="848"/>
      <c r="UWY109" s="848"/>
      <c r="UWZ109" s="848"/>
      <c r="UXA109" s="848"/>
      <c r="UXB109" s="848"/>
      <c r="UXC109" s="848"/>
      <c r="UXD109" s="848"/>
      <c r="UXE109" s="848"/>
      <c r="UXF109" s="848"/>
      <c r="UXG109" s="848"/>
      <c r="UXH109" s="848"/>
      <c r="UXI109" s="848"/>
      <c r="UXJ109" s="848"/>
      <c r="UXK109" s="848"/>
      <c r="UXL109" s="848"/>
      <c r="UXM109" s="848"/>
      <c r="UXN109" s="848"/>
      <c r="UXO109" s="848"/>
      <c r="UXP109" s="848"/>
      <c r="UXQ109" s="848"/>
      <c r="UXR109" s="848"/>
      <c r="UXS109" s="848"/>
      <c r="UXT109" s="848"/>
      <c r="UXU109" s="848"/>
      <c r="UXV109" s="848"/>
      <c r="UXW109" s="848"/>
      <c r="UXX109" s="848"/>
      <c r="UXY109" s="848"/>
      <c r="UXZ109" s="848"/>
      <c r="UYA109" s="848"/>
      <c r="UYB109" s="848"/>
      <c r="UYC109" s="848"/>
      <c r="UYD109" s="848"/>
      <c r="UYE109" s="848"/>
      <c r="UYF109" s="848"/>
      <c r="UYG109" s="848"/>
      <c r="UYH109" s="848"/>
      <c r="UYI109" s="848"/>
      <c r="UYJ109" s="848"/>
      <c r="UYK109" s="848"/>
      <c r="UYL109" s="848"/>
      <c r="UYM109" s="848"/>
      <c r="UYN109" s="848"/>
      <c r="UYO109" s="848"/>
      <c r="UYP109" s="848"/>
      <c r="UYQ109" s="848"/>
      <c r="UYR109" s="848"/>
      <c r="UYS109" s="848"/>
      <c r="UYT109" s="848"/>
      <c r="UYU109" s="848"/>
      <c r="UYV109" s="848"/>
      <c r="UYW109" s="848"/>
      <c r="UYX109" s="848"/>
      <c r="UYY109" s="848"/>
      <c r="UYZ109" s="848"/>
      <c r="UZA109" s="848"/>
      <c r="UZB109" s="848"/>
      <c r="UZC109" s="848"/>
      <c r="UZD109" s="848"/>
      <c r="UZE109" s="848"/>
      <c r="UZF109" s="848"/>
      <c r="UZG109" s="848"/>
      <c r="UZH109" s="848"/>
      <c r="UZI109" s="848"/>
      <c r="UZJ109" s="848"/>
      <c r="UZK109" s="848"/>
      <c r="UZL109" s="848"/>
      <c r="UZM109" s="848"/>
      <c r="UZN109" s="848"/>
      <c r="UZO109" s="848"/>
      <c r="UZP109" s="848"/>
      <c r="UZQ109" s="848"/>
      <c r="UZR109" s="848"/>
      <c r="UZS109" s="848"/>
      <c r="UZT109" s="848"/>
      <c r="UZU109" s="848"/>
      <c r="UZV109" s="848"/>
      <c r="UZW109" s="848"/>
      <c r="UZX109" s="848"/>
      <c r="UZY109" s="848"/>
      <c r="UZZ109" s="848"/>
      <c r="VAA109" s="848"/>
      <c r="VAB109" s="848"/>
      <c r="VAC109" s="848"/>
      <c r="VAD109" s="848"/>
      <c r="VAE109" s="848"/>
      <c r="VAF109" s="848"/>
      <c r="VAG109" s="848"/>
      <c r="VAH109" s="848"/>
      <c r="VAI109" s="848"/>
      <c r="VAJ109" s="848"/>
      <c r="VAK109" s="848"/>
      <c r="VAL109" s="848"/>
      <c r="VAM109" s="848"/>
      <c r="VAN109" s="848"/>
      <c r="VAO109" s="848"/>
      <c r="VAP109" s="848"/>
      <c r="VAQ109" s="848"/>
      <c r="VAR109" s="848"/>
      <c r="VAS109" s="848"/>
      <c r="VAT109" s="848"/>
      <c r="VAU109" s="848"/>
      <c r="VAV109" s="848"/>
      <c r="VAW109" s="848"/>
      <c r="VAX109" s="848"/>
      <c r="VAY109" s="848"/>
      <c r="VAZ109" s="848"/>
      <c r="VBA109" s="848"/>
      <c r="VBB109" s="848"/>
      <c r="VBC109" s="848"/>
      <c r="VBD109" s="848"/>
      <c r="VBE109" s="848"/>
      <c r="VBF109" s="848"/>
      <c r="VBG109" s="848"/>
      <c r="VBH109" s="848"/>
      <c r="VBI109" s="848"/>
      <c r="VBJ109" s="848"/>
      <c r="VBK109" s="848"/>
      <c r="VBL109" s="848"/>
      <c r="VBM109" s="848"/>
      <c r="VBN109" s="848"/>
      <c r="VBO109" s="848"/>
      <c r="VBP109" s="848"/>
      <c r="VBQ109" s="848"/>
      <c r="VBR109" s="848"/>
      <c r="VBS109" s="848"/>
      <c r="VBT109" s="848"/>
      <c r="VBU109" s="848"/>
      <c r="VBV109" s="848"/>
      <c r="VBW109" s="848"/>
      <c r="VBX109" s="848"/>
      <c r="VBY109" s="848"/>
      <c r="VBZ109" s="848"/>
      <c r="VCA109" s="848"/>
      <c r="VCB109" s="848"/>
      <c r="VCC109" s="848"/>
      <c r="VCD109" s="848"/>
      <c r="VCE109" s="848"/>
      <c r="VCF109" s="848"/>
      <c r="VCG109" s="848"/>
      <c r="VCH109" s="848"/>
      <c r="VCI109" s="848"/>
      <c r="VCJ109" s="848"/>
      <c r="VCK109" s="848"/>
      <c r="VCL109" s="848"/>
      <c r="VCM109" s="848"/>
      <c r="VCN109" s="848"/>
      <c r="VCO109" s="848"/>
      <c r="VCP109" s="848"/>
      <c r="VCQ109" s="848"/>
      <c r="VCR109" s="848"/>
      <c r="VCS109" s="848"/>
      <c r="VCT109" s="848"/>
      <c r="VCU109" s="848"/>
      <c r="VCV109" s="848"/>
      <c r="VCW109" s="848"/>
      <c r="VCX109" s="848"/>
      <c r="VCY109" s="848"/>
      <c r="VCZ109" s="848"/>
      <c r="VDA109" s="848"/>
      <c r="VDB109" s="848"/>
      <c r="VDC109" s="848"/>
      <c r="VDD109" s="848"/>
      <c r="VDE109" s="848"/>
      <c r="VDF109" s="848"/>
      <c r="VDG109" s="848"/>
      <c r="VDH109" s="848"/>
      <c r="VDI109" s="848"/>
      <c r="VDJ109" s="848"/>
      <c r="VDK109" s="848"/>
      <c r="VDL109" s="848"/>
      <c r="VDM109" s="848"/>
      <c r="VDN109" s="848"/>
      <c r="VDO109" s="848"/>
      <c r="VDP109" s="848"/>
      <c r="VDQ109" s="848"/>
      <c r="VDR109" s="848"/>
      <c r="VDS109" s="848"/>
      <c r="VDT109" s="848"/>
      <c r="VDU109" s="848"/>
      <c r="VDV109" s="848"/>
      <c r="VDW109" s="848"/>
      <c r="VDX109" s="848"/>
      <c r="VDY109" s="848"/>
      <c r="VDZ109" s="848"/>
      <c r="VEA109" s="848"/>
      <c r="VEB109" s="848"/>
      <c r="VEC109" s="848"/>
      <c r="VED109" s="848"/>
      <c r="VEE109" s="848"/>
      <c r="VEF109" s="848"/>
      <c r="VEG109" s="848"/>
      <c r="VEH109" s="848"/>
      <c r="VEI109" s="848"/>
      <c r="VEJ109" s="848"/>
      <c r="VEK109" s="848"/>
      <c r="VEL109" s="848"/>
      <c r="VEM109" s="848"/>
      <c r="VEN109" s="848"/>
      <c r="VEO109" s="848"/>
      <c r="VEP109" s="848"/>
      <c r="VEQ109" s="848"/>
      <c r="VER109" s="848"/>
      <c r="VES109" s="848"/>
      <c r="VET109" s="848"/>
      <c r="VEU109" s="848"/>
      <c r="VEV109" s="848"/>
      <c r="VEW109" s="848"/>
      <c r="VEX109" s="848"/>
      <c r="VEY109" s="848"/>
      <c r="VEZ109" s="848"/>
      <c r="VFA109" s="848"/>
      <c r="VFB109" s="848"/>
      <c r="VFC109" s="848"/>
      <c r="VFD109" s="848"/>
      <c r="VFE109" s="848"/>
      <c r="VFF109" s="848"/>
      <c r="VFG109" s="848"/>
      <c r="VFH109" s="848"/>
      <c r="VFI109" s="848"/>
      <c r="VFJ109" s="848"/>
      <c r="VFK109" s="848"/>
      <c r="VFL109" s="848"/>
      <c r="VFM109" s="848"/>
      <c r="VFN109" s="848"/>
      <c r="VFO109" s="848"/>
      <c r="VFP109" s="848"/>
      <c r="VFQ109" s="848"/>
      <c r="VFR109" s="848"/>
      <c r="VFS109" s="848"/>
      <c r="VFT109" s="848"/>
      <c r="VFU109" s="848"/>
      <c r="VFV109" s="848"/>
      <c r="VFW109" s="848"/>
      <c r="VFX109" s="848"/>
      <c r="VFY109" s="848"/>
      <c r="VFZ109" s="848"/>
      <c r="VGA109" s="848"/>
      <c r="VGB109" s="848"/>
      <c r="VGC109" s="848"/>
      <c r="VGD109" s="848"/>
      <c r="VGE109" s="848"/>
      <c r="VGF109" s="848"/>
      <c r="VGG109" s="848"/>
      <c r="VGH109" s="848"/>
      <c r="VGI109" s="848"/>
      <c r="VGJ109" s="848"/>
      <c r="VGK109" s="848"/>
      <c r="VGL109" s="848"/>
      <c r="VGM109" s="848"/>
      <c r="VGN109" s="848"/>
      <c r="VGO109" s="848"/>
      <c r="VGP109" s="848"/>
      <c r="VGQ109" s="848"/>
      <c r="VGR109" s="848"/>
      <c r="VGS109" s="848"/>
      <c r="VGT109" s="848"/>
      <c r="VGU109" s="848"/>
      <c r="VGV109" s="848"/>
      <c r="VGW109" s="848"/>
      <c r="VGX109" s="848"/>
      <c r="VGY109" s="848"/>
      <c r="VGZ109" s="848"/>
      <c r="VHA109" s="848"/>
      <c r="VHB109" s="848"/>
      <c r="VHC109" s="848"/>
      <c r="VHD109" s="848"/>
      <c r="VHE109" s="848"/>
      <c r="VHF109" s="848"/>
      <c r="VHG109" s="848"/>
      <c r="VHH109" s="848"/>
      <c r="VHI109" s="848"/>
      <c r="VHJ109" s="848"/>
      <c r="VHK109" s="848"/>
      <c r="VHL109" s="848"/>
      <c r="VHM109" s="848"/>
      <c r="VHN109" s="848"/>
      <c r="VHO109" s="848"/>
      <c r="VHP109" s="848"/>
      <c r="VHQ109" s="848"/>
      <c r="VHR109" s="848"/>
      <c r="VHS109" s="848"/>
      <c r="VHT109" s="848"/>
      <c r="VHU109" s="848"/>
      <c r="VHV109" s="848"/>
      <c r="VHW109" s="848"/>
      <c r="VHX109" s="848"/>
      <c r="VHY109" s="848"/>
      <c r="VHZ109" s="848"/>
      <c r="VIA109" s="848"/>
      <c r="VIB109" s="848"/>
      <c r="VIC109" s="848"/>
      <c r="VID109" s="848"/>
      <c r="VIE109" s="848"/>
      <c r="VIF109" s="848"/>
      <c r="VIG109" s="848"/>
      <c r="VIH109" s="848"/>
      <c r="VII109" s="848"/>
      <c r="VIJ109" s="848"/>
      <c r="VIK109" s="848"/>
      <c r="VIL109" s="848"/>
      <c r="VIM109" s="848"/>
      <c r="VIN109" s="848"/>
      <c r="VIO109" s="848"/>
      <c r="VIP109" s="848"/>
      <c r="VIQ109" s="848"/>
      <c r="VIR109" s="848"/>
      <c r="VIS109" s="848"/>
      <c r="VIT109" s="848"/>
      <c r="VIU109" s="848"/>
      <c r="VIV109" s="848"/>
      <c r="VIW109" s="848"/>
      <c r="VIX109" s="848"/>
      <c r="VIY109" s="848"/>
      <c r="VIZ109" s="848"/>
      <c r="VJA109" s="848"/>
      <c r="VJB109" s="848"/>
      <c r="VJC109" s="848"/>
      <c r="VJD109" s="848"/>
      <c r="VJE109" s="848"/>
      <c r="VJF109" s="848"/>
      <c r="VJG109" s="848"/>
      <c r="VJH109" s="848"/>
      <c r="VJI109" s="848"/>
      <c r="VJJ109" s="848"/>
      <c r="VJK109" s="848"/>
      <c r="VJL109" s="848"/>
      <c r="VJM109" s="848"/>
      <c r="VJN109" s="848"/>
      <c r="VJO109" s="848"/>
      <c r="VJP109" s="848"/>
      <c r="VJQ109" s="848"/>
      <c r="VJR109" s="848"/>
      <c r="VJS109" s="848"/>
      <c r="VJT109" s="848"/>
      <c r="VJU109" s="848"/>
      <c r="VJV109" s="848"/>
      <c r="VJW109" s="848"/>
      <c r="VJX109" s="848"/>
      <c r="VJY109" s="848"/>
      <c r="VJZ109" s="848"/>
      <c r="VKA109" s="848"/>
      <c r="VKB109" s="848"/>
      <c r="VKC109" s="848"/>
      <c r="VKD109" s="848"/>
      <c r="VKE109" s="848"/>
      <c r="VKF109" s="848"/>
      <c r="VKG109" s="848"/>
      <c r="VKH109" s="848"/>
      <c r="VKI109" s="848"/>
      <c r="VKJ109" s="848"/>
      <c r="VKK109" s="848"/>
      <c r="VKL109" s="848"/>
      <c r="VKM109" s="848"/>
      <c r="VKN109" s="848"/>
      <c r="VKO109" s="848"/>
      <c r="VKP109" s="848"/>
      <c r="VKQ109" s="848"/>
      <c r="VKR109" s="848"/>
      <c r="VKS109" s="848"/>
      <c r="VKT109" s="848"/>
      <c r="VKU109" s="848"/>
      <c r="VKV109" s="848"/>
      <c r="VKW109" s="848"/>
      <c r="VKX109" s="848"/>
      <c r="VKY109" s="848"/>
      <c r="VKZ109" s="848"/>
      <c r="VLA109" s="848"/>
      <c r="VLB109" s="848"/>
      <c r="VLC109" s="848"/>
      <c r="VLD109" s="848"/>
      <c r="VLE109" s="848"/>
      <c r="VLF109" s="848"/>
      <c r="VLG109" s="848"/>
      <c r="VLH109" s="848"/>
      <c r="VLI109" s="848"/>
      <c r="VLJ109" s="848"/>
      <c r="VLK109" s="848"/>
      <c r="VLL109" s="848"/>
      <c r="VLM109" s="848"/>
      <c r="VLN109" s="848"/>
      <c r="VLO109" s="848"/>
      <c r="VLP109" s="848"/>
      <c r="VLQ109" s="848"/>
      <c r="VLR109" s="848"/>
      <c r="VLS109" s="848"/>
      <c r="VLT109" s="848"/>
      <c r="VLU109" s="848"/>
      <c r="VLV109" s="848"/>
      <c r="VLW109" s="848"/>
      <c r="VLX109" s="848"/>
      <c r="VLY109" s="848"/>
      <c r="VLZ109" s="848"/>
      <c r="VMA109" s="848"/>
      <c r="VMB109" s="848"/>
      <c r="VMC109" s="848"/>
      <c r="VMD109" s="848"/>
      <c r="VME109" s="848"/>
      <c r="VMF109" s="848"/>
      <c r="VMG109" s="848"/>
      <c r="VMH109" s="848"/>
      <c r="VMI109" s="848"/>
      <c r="VMJ109" s="848"/>
      <c r="VMK109" s="848"/>
      <c r="VML109" s="848"/>
      <c r="VMM109" s="848"/>
      <c r="VMN109" s="848"/>
      <c r="VMO109" s="848"/>
      <c r="VMP109" s="848"/>
      <c r="VMQ109" s="848"/>
      <c r="VMR109" s="848"/>
      <c r="VMS109" s="848"/>
      <c r="VMT109" s="848"/>
      <c r="VMU109" s="848"/>
      <c r="VMV109" s="848"/>
      <c r="VMW109" s="848"/>
      <c r="VMX109" s="848"/>
      <c r="VMY109" s="848"/>
      <c r="VMZ109" s="848"/>
      <c r="VNA109" s="848"/>
      <c r="VNB109" s="848"/>
      <c r="VNC109" s="848"/>
      <c r="VND109" s="848"/>
      <c r="VNE109" s="848"/>
      <c r="VNF109" s="848"/>
      <c r="VNG109" s="848"/>
      <c r="VNH109" s="848"/>
      <c r="VNI109" s="848"/>
      <c r="VNJ109" s="848"/>
      <c r="VNK109" s="848"/>
      <c r="VNL109" s="848"/>
      <c r="VNM109" s="848"/>
      <c r="VNN109" s="848"/>
      <c r="VNO109" s="848"/>
      <c r="VNP109" s="848"/>
      <c r="VNQ109" s="848"/>
      <c r="VNR109" s="848"/>
      <c r="VNS109" s="848"/>
      <c r="VNT109" s="848"/>
      <c r="VNU109" s="848"/>
      <c r="VNV109" s="848"/>
      <c r="VNW109" s="848"/>
      <c r="VNX109" s="848"/>
      <c r="VNY109" s="848"/>
      <c r="VNZ109" s="848"/>
      <c r="VOA109" s="848"/>
      <c r="VOB109" s="848"/>
      <c r="VOC109" s="848"/>
      <c r="VOD109" s="848"/>
      <c r="VOE109" s="848"/>
      <c r="VOF109" s="848"/>
      <c r="VOG109" s="848"/>
      <c r="VOH109" s="848"/>
      <c r="VOI109" s="848"/>
      <c r="VOJ109" s="848"/>
      <c r="VOK109" s="848"/>
      <c r="VOL109" s="848"/>
      <c r="VOM109" s="848"/>
      <c r="VON109" s="848"/>
      <c r="VOO109" s="848"/>
      <c r="VOP109" s="848"/>
      <c r="VOQ109" s="848"/>
      <c r="VOR109" s="848"/>
      <c r="VOS109" s="848"/>
      <c r="VOT109" s="848"/>
      <c r="VOU109" s="848"/>
      <c r="VOV109" s="848"/>
      <c r="VOW109" s="848"/>
      <c r="VOX109" s="848"/>
      <c r="VOY109" s="848"/>
      <c r="VOZ109" s="848"/>
      <c r="VPA109" s="848"/>
      <c r="VPB109" s="848"/>
      <c r="VPC109" s="848"/>
      <c r="VPD109" s="848"/>
      <c r="VPE109" s="848"/>
      <c r="VPF109" s="848"/>
      <c r="VPG109" s="848"/>
      <c r="VPH109" s="848"/>
      <c r="VPI109" s="848"/>
      <c r="VPJ109" s="848"/>
      <c r="VPK109" s="848"/>
      <c r="VPL109" s="848"/>
      <c r="VPM109" s="848"/>
      <c r="VPN109" s="848"/>
      <c r="VPO109" s="848"/>
      <c r="VPP109" s="848"/>
      <c r="VPQ109" s="848"/>
      <c r="VPR109" s="848"/>
      <c r="VPS109" s="848"/>
      <c r="VPT109" s="848"/>
      <c r="VPU109" s="848"/>
      <c r="VPV109" s="848"/>
      <c r="VPW109" s="848"/>
      <c r="VPX109" s="848"/>
      <c r="VPY109" s="848"/>
      <c r="VPZ109" s="848"/>
      <c r="VQA109" s="848"/>
      <c r="VQB109" s="848"/>
      <c r="VQC109" s="848"/>
      <c r="VQD109" s="848"/>
      <c r="VQE109" s="848"/>
      <c r="VQF109" s="848"/>
      <c r="VQG109" s="848"/>
      <c r="VQH109" s="848"/>
      <c r="VQI109" s="848"/>
      <c r="VQJ109" s="848"/>
      <c r="VQK109" s="848"/>
      <c r="VQL109" s="848"/>
      <c r="VQM109" s="848"/>
      <c r="VQN109" s="848"/>
      <c r="VQO109" s="848"/>
      <c r="VQP109" s="848"/>
      <c r="VQQ109" s="848"/>
      <c r="VQR109" s="848"/>
      <c r="VQS109" s="848"/>
      <c r="VQT109" s="848"/>
      <c r="VQU109" s="848"/>
      <c r="VQV109" s="848"/>
      <c r="VQW109" s="848"/>
      <c r="VQX109" s="848"/>
      <c r="VQY109" s="848"/>
      <c r="VQZ109" s="848"/>
      <c r="VRA109" s="848"/>
      <c r="VRB109" s="848"/>
      <c r="VRC109" s="848"/>
      <c r="VRD109" s="848"/>
      <c r="VRE109" s="848"/>
      <c r="VRF109" s="848"/>
      <c r="VRG109" s="848"/>
      <c r="VRH109" s="848"/>
      <c r="VRI109" s="848"/>
      <c r="VRJ109" s="848"/>
      <c r="VRK109" s="848"/>
      <c r="VRL109" s="848"/>
      <c r="VRM109" s="848"/>
      <c r="VRN109" s="848"/>
      <c r="VRO109" s="848"/>
      <c r="VRP109" s="848"/>
      <c r="VRQ109" s="848"/>
      <c r="VRR109" s="848"/>
      <c r="VRS109" s="848"/>
      <c r="VRT109" s="848"/>
      <c r="VRU109" s="848"/>
      <c r="VRV109" s="848"/>
      <c r="VRW109" s="848"/>
      <c r="VRX109" s="848"/>
      <c r="VRY109" s="848"/>
      <c r="VRZ109" s="848"/>
      <c r="VSA109" s="848"/>
      <c r="VSB109" s="848"/>
      <c r="VSC109" s="848"/>
      <c r="VSD109" s="848"/>
      <c r="VSE109" s="848"/>
      <c r="VSF109" s="848"/>
      <c r="VSG109" s="848"/>
      <c r="VSH109" s="848"/>
      <c r="VSI109" s="848"/>
      <c r="VSJ109" s="848"/>
      <c r="VSK109" s="848"/>
      <c r="VSL109" s="848"/>
      <c r="VSM109" s="848"/>
      <c r="VSN109" s="848"/>
      <c r="VSO109" s="848"/>
      <c r="VSP109" s="848"/>
      <c r="VSQ109" s="848"/>
      <c r="VSR109" s="848"/>
      <c r="VSS109" s="848"/>
      <c r="VST109" s="848"/>
      <c r="VSU109" s="848"/>
      <c r="VSV109" s="848"/>
      <c r="VSW109" s="848"/>
      <c r="VSX109" s="848"/>
      <c r="VSY109" s="848"/>
      <c r="VSZ109" s="848"/>
      <c r="VTA109" s="848"/>
      <c r="VTB109" s="848"/>
      <c r="VTC109" s="848"/>
      <c r="VTD109" s="848"/>
      <c r="VTE109" s="848"/>
      <c r="VTF109" s="848"/>
      <c r="VTG109" s="848"/>
      <c r="VTH109" s="848"/>
      <c r="VTI109" s="848"/>
      <c r="VTJ109" s="848"/>
      <c r="VTK109" s="848"/>
      <c r="VTL109" s="848"/>
      <c r="VTM109" s="848"/>
      <c r="VTN109" s="848"/>
      <c r="VTO109" s="848"/>
      <c r="VTP109" s="848"/>
      <c r="VTQ109" s="848"/>
      <c r="VTR109" s="848"/>
      <c r="VTS109" s="848"/>
      <c r="VTT109" s="848"/>
      <c r="VTU109" s="848"/>
      <c r="VTV109" s="848"/>
      <c r="VTW109" s="848"/>
      <c r="VTX109" s="848"/>
      <c r="VTY109" s="848"/>
      <c r="VTZ109" s="848"/>
      <c r="VUA109" s="848"/>
      <c r="VUB109" s="848"/>
      <c r="VUC109" s="848"/>
      <c r="VUD109" s="848"/>
      <c r="VUE109" s="848"/>
      <c r="VUF109" s="848"/>
      <c r="VUG109" s="848"/>
      <c r="VUH109" s="848"/>
      <c r="VUI109" s="848"/>
      <c r="VUJ109" s="848"/>
      <c r="VUK109" s="848"/>
      <c r="VUL109" s="848"/>
      <c r="VUM109" s="848"/>
      <c r="VUN109" s="848"/>
      <c r="VUO109" s="848"/>
      <c r="VUP109" s="848"/>
      <c r="VUQ109" s="848"/>
      <c r="VUR109" s="848"/>
      <c r="VUS109" s="848"/>
      <c r="VUT109" s="848"/>
      <c r="VUU109" s="848"/>
      <c r="VUV109" s="848"/>
      <c r="VUW109" s="848"/>
      <c r="VUX109" s="848"/>
      <c r="VUY109" s="848"/>
      <c r="VUZ109" s="848"/>
      <c r="VVA109" s="848"/>
      <c r="VVB109" s="848"/>
      <c r="VVC109" s="848"/>
      <c r="VVD109" s="848"/>
      <c r="VVE109" s="848"/>
      <c r="VVF109" s="848"/>
      <c r="VVG109" s="848"/>
      <c r="VVH109" s="848"/>
      <c r="VVI109" s="848"/>
      <c r="VVJ109" s="848"/>
      <c r="VVK109" s="848"/>
      <c r="VVL109" s="848"/>
      <c r="VVM109" s="848"/>
      <c r="VVN109" s="848"/>
      <c r="VVO109" s="848"/>
      <c r="VVP109" s="848"/>
      <c r="VVQ109" s="848"/>
      <c r="VVR109" s="848"/>
      <c r="VVS109" s="848"/>
      <c r="VVT109" s="848"/>
      <c r="VVU109" s="848"/>
      <c r="VVV109" s="848"/>
      <c r="VVW109" s="848"/>
      <c r="VVX109" s="848"/>
      <c r="VVY109" s="848"/>
      <c r="VVZ109" s="848"/>
      <c r="VWA109" s="848"/>
      <c r="VWB109" s="848"/>
      <c r="VWC109" s="848"/>
      <c r="VWD109" s="848"/>
      <c r="VWE109" s="848"/>
      <c r="VWF109" s="848"/>
      <c r="VWG109" s="848"/>
      <c r="VWH109" s="848"/>
      <c r="VWI109" s="848"/>
      <c r="VWJ109" s="848"/>
      <c r="VWK109" s="848"/>
      <c r="VWL109" s="848"/>
      <c r="VWM109" s="848"/>
      <c r="VWN109" s="848"/>
      <c r="VWO109" s="848"/>
      <c r="VWP109" s="848"/>
      <c r="VWQ109" s="848"/>
      <c r="VWR109" s="848"/>
      <c r="VWS109" s="848"/>
      <c r="VWT109" s="848"/>
      <c r="VWU109" s="848"/>
      <c r="VWV109" s="848"/>
      <c r="VWW109" s="848"/>
      <c r="VWX109" s="848"/>
      <c r="VWY109" s="848"/>
      <c r="VWZ109" s="848"/>
      <c r="VXA109" s="848"/>
      <c r="VXB109" s="848"/>
      <c r="VXC109" s="848"/>
      <c r="VXD109" s="848"/>
      <c r="VXE109" s="848"/>
      <c r="VXF109" s="848"/>
      <c r="VXG109" s="848"/>
      <c r="VXH109" s="848"/>
      <c r="VXI109" s="848"/>
      <c r="VXJ109" s="848"/>
      <c r="VXK109" s="848"/>
      <c r="VXL109" s="848"/>
      <c r="VXM109" s="848"/>
      <c r="VXN109" s="848"/>
      <c r="VXO109" s="848"/>
      <c r="VXP109" s="848"/>
      <c r="VXQ109" s="848"/>
      <c r="VXR109" s="848"/>
      <c r="VXS109" s="848"/>
      <c r="VXT109" s="848"/>
      <c r="VXU109" s="848"/>
      <c r="VXV109" s="848"/>
      <c r="VXW109" s="848"/>
      <c r="VXX109" s="848"/>
      <c r="VXY109" s="848"/>
      <c r="VXZ109" s="848"/>
      <c r="VYA109" s="848"/>
      <c r="VYB109" s="848"/>
      <c r="VYC109" s="848"/>
      <c r="VYD109" s="848"/>
      <c r="VYE109" s="848"/>
      <c r="VYF109" s="848"/>
      <c r="VYG109" s="848"/>
      <c r="VYH109" s="848"/>
      <c r="VYI109" s="848"/>
      <c r="VYJ109" s="848"/>
      <c r="VYK109" s="848"/>
      <c r="VYL109" s="848"/>
      <c r="VYM109" s="848"/>
      <c r="VYN109" s="848"/>
      <c r="VYO109" s="848"/>
      <c r="VYP109" s="848"/>
      <c r="VYQ109" s="848"/>
      <c r="VYR109" s="848"/>
      <c r="VYS109" s="848"/>
      <c r="VYT109" s="848"/>
      <c r="VYU109" s="848"/>
      <c r="VYV109" s="848"/>
      <c r="VYW109" s="848"/>
      <c r="VYX109" s="848"/>
      <c r="VYY109" s="848"/>
      <c r="VYZ109" s="848"/>
      <c r="VZA109" s="848"/>
      <c r="VZB109" s="848"/>
      <c r="VZC109" s="848"/>
      <c r="VZD109" s="848"/>
      <c r="VZE109" s="848"/>
      <c r="VZF109" s="848"/>
      <c r="VZG109" s="848"/>
      <c r="VZH109" s="848"/>
      <c r="VZI109" s="848"/>
      <c r="VZJ109" s="848"/>
      <c r="VZK109" s="848"/>
      <c r="VZL109" s="848"/>
      <c r="VZM109" s="848"/>
      <c r="VZN109" s="848"/>
      <c r="VZO109" s="848"/>
      <c r="VZP109" s="848"/>
      <c r="VZQ109" s="848"/>
      <c r="VZR109" s="848"/>
      <c r="VZS109" s="848"/>
      <c r="VZT109" s="848"/>
      <c r="VZU109" s="848"/>
      <c r="VZV109" s="848"/>
      <c r="VZW109" s="848"/>
      <c r="VZX109" s="848"/>
      <c r="VZY109" s="848"/>
      <c r="VZZ109" s="848"/>
      <c r="WAA109" s="848"/>
      <c r="WAB109" s="848"/>
      <c r="WAC109" s="848"/>
      <c r="WAD109" s="848"/>
      <c r="WAE109" s="848"/>
      <c r="WAF109" s="848"/>
      <c r="WAG109" s="848"/>
      <c r="WAH109" s="848"/>
      <c r="WAI109" s="848"/>
      <c r="WAJ109" s="848"/>
      <c r="WAK109" s="848"/>
      <c r="WAL109" s="848"/>
      <c r="WAM109" s="848"/>
      <c r="WAN109" s="848"/>
      <c r="WAO109" s="848"/>
      <c r="WAP109" s="848"/>
      <c r="WAQ109" s="848"/>
      <c r="WAR109" s="848"/>
      <c r="WAS109" s="848"/>
      <c r="WAT109" s="848"/>
      <c r="WAU109" s="848"/>
      <c r="WAV109" s="848"/>
      <c r="WAW109" s="848"/>
      <c r="WAX109" s="848"/>
      <c r="WAY109" s="848"/>
      <c r="WAZ109" s="848"/>
      <c r="WBA109" s="848"/>
      <c r="WBB109" s="848"/>
      <c r="WBC109" s="848"/>
      <c r="WBD109" s="848"/>
      <c r="WBE109" s="848"/>
      <c r="WBF109" s="848"/>
      <c r="WBG109" s="848"/>
      <c r="WBH109" s="848"/>
      <c r="WBI109" s="848"/>
      <c r="WBJ109" s="848"/>
      <c r="WBK109" s="848"/>
      <c r="WBL109" s="848"/>
      <c r="WBM109" s="848"/>
      <c r="WBN109" s="848"/>
      <c r="WBO109" s="848"/>
      <c r="WBP109" s="848"/>
      <c r="WBQ109" s="848"/>
      <c r="WBR109" s="848"/>
      <c r="WBS109" s="848"/>
      <c r="WBT109" s="848"/>
      <c r="WBU109" s="848"/>
      <c r="WBV109" s="848"/>
      <c r="WBW109" s="848"/>
      <c r="WBX109" s="848"/>
      <c r="WBY109" s="848"/>
      <c r="WBZ109" s="848"/>
      <c r="WCA109" s="848"/>
      <c r="WCB109" s="848"/>
      <c r="WCC109" s="848"/>
      <c r="WCD109" s="848"/>
      <c r="WCE109" s="848"/>
      <c r="WCF109" s="848"/>
      <c r="WCG109" s="848"/>
      <c r="WCH109" s="848"/>
      <c r="WCI109" s="848"/>
      <c r="WCJ109" s="848"/>
      <c r="WCK109" s="848"/>
      <c r="WCL109" s="848"/>
      <c r="WCM109" s="848"/>
      <c r="WCN109" s="848"/>
      <c r="WCO109" s="848"/>
      <c r="WCP109" s="848"/>
      <c r="WCQ109" s="848"/>
      <c r="WCR109" s="848"/>
      <c r="WCS109" s="848"/>
      <c r="WCT109" s="848"/>
      <c r="WCU109" s="848"/>
      <c r="WCV109" s="848"/>
      <c r="WCW109" s="848"/>
      <c r="WCX109" s="848"/>
      <c r="WCY109" s="848"/>
      <c r="WCZ109" s="848"/>
      <c r="WDA109" s="848"/>
      <c r="WDB109" s="848"/>
      <c r="WDC109" s="848"/>
      <c r="WDD109" s="848"/>
      <c r="WDE109" s="848"/>
      <c r="WDF109" s="848"/>
      <c r="WDG109" s="848"/>
      <c r="WDH109" s="848"/>
      <c r="WDI109" s="848"/>
      <c r="WDJ109" s="848"/>
      <c r="WDK109" s="848"/>
      <c r="WDL109" s="848"/>
      <c r="WDM109" s="848"/>
      <c r="WDN109" s="848"/>
      <c r="WDO109" s="848"/>
      <c r="WDP109" s="848"/>
      <c r="WDQ109" s="848"/>
      <c r="WDR109" s="848"/>
      <c r="WDS109" s="848"/>
      <c r="WDT109" s="848"/>
      <c r="WDU109" s="848"/>
      <c r="WDV109" s="848"/>
      <c r="WDW109" s="848"/>
      <c r="WDX109" s="848"/>
      <c r="WDY109" s="848"/>
      <c r="WDZ109" s="848"/>
      <c r="WEA109" s="848"/>
      <c r="WEB109" s="848"/>
      <c r="WEC109" s="848"/>
      <c r="WED109" s="848"/>
      <c r="WEE109" s="848"/>
      <c r="WEF109" s="848"/>
      <c r="WEG109" s="848"/>
      <c r="WEH109" s="848"/>
      <c r="WEI109" s="848"/>
      <c r="WEJ109" s="848"/>
      <c r="WEK109" s="848"/>
      <c r="WEL109" s="848"/>
      <c r="WEM109" s="848"/>
      <c r="WEN109" s="848"/>
      <c r="WEO109" s="848"/>
      <c r="WEP109" s="848"/>
      <c r="WEQ109" s="848"/>
      <c r="WER109" s="848"/>
      <c r="WES109" s="848"/>
      <c r="WET109" s="848"/>
      <c r="WEU109" s="848"/>
      <c r="WEV109" s="848"/>
      <c r="WEW109" s="848"/>
      <c r="WEX109" s="848"/>
      <c r="WEY109" s="848"/>
      <c r="WEZ109" s="848"/>
      <c r="WFA109" s="848"/>
      <c r="WFB109" s="848"/>
      <c r="WFC109" s="848"/>
      <c r="WFD109" s="848"/>
      <c r="WFE109" s="848"/>
      <c r="WFF109" s="848"/>
      <c r="WFG109" s="848"/>
      <c r="WFH109" s="848"/>
      <c r="WFI109" s="848"/>
      <c r="WFJ109" s="848"/>
      <c r="WFK109" s="848"/>
      <c r="WFL109" s="848"/>
      <c r="WFM109" s="848"/>
      <c r="WFN109" s="848"/>
      <c r="WFO109" s="848"/>
      <c r="WFP109" s="848"/>
      <c r="WFQ109" s="848"/>
      <c r="WFR109" s="848"/>
      <c r="WFS109" s="848"/>
      <c r="WFT109" s="848"/>
      <c r="WFU109" s="848"/>
      <c r="WFV109" s="848"/>
      <c r="WFW109" s="848"/>
      <c r="WFX109" s="848"/>
      <c r="WFY109" s="848"/>
      <c r="WFZ109" s="848"/>
      <c r="WGA109" s="848"/>
      <c r="WGB109" s="848"/>
      <c r="WGC109" s="848"/>
      <c r="WGD109" s="848"/>
      <c r="WGE109" s="848"/>
      <c r="WGF109" s="848"/>
      <c r="WGG109" s="848"/>
      <c r="WGH109" s="848"/>
      <c r="WGI109" s="848"/>
      <c r="WGJ109" s="848"/>
      <c r="WGK109" s="848"/>
      <c r="WGL109" s="848"/>
      <c r="WGM109" s="848"/>
      <c r="WGN109" s="848"/>
      <c r="WGO109" s="848"/>
      <c r="WGP109" s="848"/>
      <c r="WGQ109" s="848"/>
      <c r="WGR109" s="848"/>
      <c r="WGS109" s="848"/>
      <c r="WGT109" s="848"/>
      <c r="WGU109" s="848"/>
      <c r="WGV109" s="848"/>
      <c r="WGW109" s="848"/>
      <c r="WGX109" s="848"/>
      <c r="WGY109" s="848"/>
      <c r="WGZ109" s="848"/>
      <c r="WHA109" s="848"/>
      <c r="WHB109" s="848"/>
      <c r="WHC109" s="848"/>
      <c r="WHD109" s="848"/>
      <c r="WHE109" s="848"/>
      <c r="WHF109" s="848"/>
      <c r="WHG109" s="848"/>
      <c r="WHH109" s="848"/>
      <c r="WHI109" s="848"/>
      <c r="WHJ109" s="848"/>
      <c r="WHK109" s="848"/>
      <c r="WHL109" s="848"/>
      <c r="WHM109" s="848"/>
      <c r="WHN109" s="848"/>
      <c r="WHO109" s="848"/>
      <c r="WHP109" s="848"/>
      <c r="WHQ109" s="848"/>
      <c r="WHR109" s="848"/>
      <c r="WHS109" s="848"/>
      <c r="WHT109" s="848"/>
      <c r="WHU109" s="848"/>
      <c r="WHV109" s="848"/>
      <c r="WHW109" s="848"/>
      <c r="WHX109" s="848"/>
      <c r="WHY109" s="848"/>
      <c r="WHZ109" s="848"/>
      <c r="WIA109" s="848"/>
      <c r="WIB109" s="848"/>
      <c r="WIC109" s="848"/>
      <c r="WID109" s="848"/>
      <c r="WIE109" s="848"/>
      <c r="WIF109" s="848"/>
      <c r="WIG109" s="848"/>
      <c r="WIH109" s="848"/>
      <c r="WII109" s="848"/>
      <c r="WIJ109" s="848"/>
      <c r="WIK109" s="848"/>
      <c r="WIL109" s="848"/>
      <c r="WIM109" s="848"/>
      <c r="WIN109" s="848"/>
      <c r="WIO109" s="848"/>
      <c r="WIP109" s="848"/>
      <c r="WIQ109" s="848"/>
      <c r="WIR109" s="848"/>
      <c r="WIS109" s="848"/>
      <c r="WIT109" s="848"/>
      <c r="WIU109" s="848"/>
      <c r="WIV109" s="848"/>
      <c r="WIW109" s="848"/>
      <c r="WIX109" s="848"/>
      <c r="WIY109" s="848"/>
      <c r="WIZ109" s="848"/>
      <c r="WJA109" s="848"/>
      <c r="WJB109" s="848"/>
      <c r="WJC109" s="848"/>
      <c r="WJD109" s="848"/>
      <c r="WJE109" s="848"/>
      <c r="WJF109" s="848"/>
      <c r="WJG109" s="848"/>
      <c r="WJH109" s="848"/>
      <c r="WJI109" s="848"/>
      <c r="WJJ109" s="848"/>
      <c r="WJK109" s="848"/>
      <c r="WJL109" s="848"/>
      <c r="WJM109" s="848"/>
      <c r="WJN109" s="848"/>
      <c r="WJO109" s="848"/>
      <c r="WJP109" s="848"/>
      <c r="WJQ109" s="848"/>
      <c r="WJR109" s="848"/>
      <c r="WJS109" s="848"/>
      <c r="WJT109" s="848"/>
      <c r="WJU109" s="848"/>
      <c r="WJV109" s="848"/>
      <c r="WJW109" s="848"/>
      <c r="WJX109" s="848"/>
      <c r="WJY109" s="848"/>
      <c r="WJZ109" s="848"/>
      <c r="WKA109" s="848"/>
      <c r="WKB109" s="848"/>
      <c r="WKC109" s="848"/>
      <c r="WKD109" s="848"/>
      <c r="WKE109" s="848"/>
      <c r="WKF109" s="848"/>
      <c r="WKG109" s="848"/>
      <c r="WKH109" s="848"/>
      <c r="WKI109" s="848"/>
      <c r="WKJ109" s="848"/>
      <c r="WKK109" s="848"/>
      <c r="WKL109" s="848"/>
      <c r="WKM109" s="848"/>
      <c r="WKN109" s="848"/>
      <c r="WKO109" s="848"/>
      <c r="WKP109" s="848"/>
      <c r="WKQ109" s="848"/>
      <c r="WKR109" s="848"/>
      <c r="WKS109" s="848"/>
      <c r="WKT109" s="848"/>
      <c r="WKU109" s="848"/>
      <c r="WKV109" s="848"/>
      <c r="WKW109" s="848"/>
      <c r="WKX109" s="848"/>
      <c r="WKY109" s="848"/>
      <c r="WKZ109" s="848"/>
      <c r="WLA109" s="848"/>
      <c r="WLB109" s="848"/>
      <c r="WLC109" s="848"/>
      <c r="WLD109" s="848"/>
      <c r="WLE109" s="848"/>
      <c r="WLF109" s="848"/>
      <c r="WLG109" s="848"/>
      <c r="WLH109" s="848"/>
      <c r="WLI109" s="848"/>
      <c r="WLJ109" s="848"/>
      <c r="WLK109" s="848"/>
      <c r="WLL109" s="848"/>
      <c r="WLM109" s="848"/>
      <c r="WLN109" s="848"/>
      <c r="WLO109" s="848"/>
      <c r="WLP109" s="848"/>
      <c r="WLQ109" s="848"/>
      <c r="WLR109" s="848"/>
      <c r="WLS109" s="848"/>
      <c r="WLT109" s="848"/>
      <c r="WLU109" s="848"/>
      <c r="WLV109" s="848"/>
      <c r="WLW109" s="848"/>
      <c r="WLX109" s="848"/>
      <c r="WLY109" s="848"/>
      <c r="WLZ109" s="848"/>
      <c r="WMA109" s="848"/>
      <c r="WMB109" s="848"/>
      <c r="WMC109" s="848"/>
      <c r="WMD109" s="848"/>
      <c r="WME109" s="848"/>
      <c r="WMF109" s="848"/>
      <c r="WMG109" s="848"/>
      <c r="WMH109" s="848"/>
      <c r="WMI109" s="848"/>
      <c r="WMJ109" s="848"/>
      <c r="WMK109" s="848"/>
      <c r="WML109" s="848"/>
      <c r="WMM109" s="848"/>
      <c r="WMN109" s="848"/>
      <c r="WMO109" s="848"/>
      <c r="WMP109" s="848"/>
      <c r="WMQ109" s="848"/>
      <c r="WMR109" s="848"/>
      <c r="WMS109" s="848"/>
      <c r="WMT109" s="848"/>
      <c r="WMU109" s="848"/>
      <c r="WMV109" s="848"/>
      <c r="WMW109" s="848"/>
      <c r="WMX109" s="848"/>
      <c r="WMY109" s="848"/>
      <c r="WMZ109" s="848"/>
      <c r="WNA109" s="848"/>
      <c r="WNB109" s="848"/>
      <c r="WNC109" s="848"/>
      <c r="WND109" s="848"/>
      <c r="WNE109" s="848"/>
      <c r="WNF109" s="848"/>
      <c r="WNG109" s="848"/>
      <c r="WNH109" s="848"/>
      <c r="WNI109" s="848"/>
      <c r="WNJ109" s="848"/>
      <c r="WNK109" s="848"/>
      <c r="WNL109" s="848"/>
      <c r="WNM109" s="848"/>
      <c r="WNN109" s="848"/>
      <c r="WNO109" s="848"/>
      <c r="WNP109" s="848"/>
      <c r="WNQ109" s="848"/>
      <c r="WNR109" s="848"/>
      <c r="WNS109" s="848"/>
      <c r="WNT109" s="848"/>
      <c r="WNU109" s="848"/>
      <c r="WNV109" s="848"/>
      <c r="WNW109" s="848"/>
      <c r="WNX109" s="848"/>
      <c r="WNY109" s="848"/>
      <c r="WNZ109" s="848"/>
      <c r="WOA109" s="848"/>
      <c r="WOB109" s="848"/>
      <c r="WOC109" s="848"/>
      <c r="WOD109" s="848"/>
      <c r="WOE109" s="848"/>
      <c r="WOF109" s="848"/>
      <c r="WOG109" s="848"/>
      <c r="WOH109" s="848"/>
      <c r="WOI109" s="848"/>
      <c r="WOJ109" s="848"/>
      <c r="WOK109" s="848"/>
      <c r="WOL109" s="848"/>
      <c r="WOM109" s="848"/>
      <c r="WON109" s="848"/>
      <c r="WOO109" s="848"/>
      <c r="WOP109" s="848"/>
      <c r="WOQ109" s="848"/>
      <c r="WOR109" s="848"/>
      <c r="WOS109" s="848"/>
      <c r="WOT109" s="848"/>
      <c r="WOU109" s="848"/>
      <c r="WOV109" s="848"/>
      <c r="WOW109" s="848"/>
      <c r="WOX109" s="848"/>
      <c r="WOY109" s="848"/>
      <c r="WOZ109" s="848"/>
      <c r="WPA109" s="848"/>
      <c r="WPB109" s="848"/>
      <c r="WPC109" s="848"/>
      <c r="WPD109" s="848"/>
      <c r="WPE109" s="848"/>
      <c r="WPF109" s="848"/>
      <c r="WPG109" s="848"/>
      <c r="WPH109" s="848"/>
      <c r="WPI109" s="848"/>
      <c r="WPJ109" s="848"/>
      <c r="WPK109" s="848"/>
      <c r="WPL109" s="848"/>
      <c r="WPM109" s="848"/>
      <c r="WPN109" s="848"/>
      <c r="WPO109" s="848"/>
      <c r="WPP109" s="848"/>
      <c r="WPQ109" s="848"/>
      <c r="WPR109" s="848"/>
      <c r="WPS109" s="848"/>
      <c r="WPT109" s="848"/>
      <c r="WPU109" s="848"/>
      <c r="WPV109" s="848"/>
      <c r="WPW109" s="848"/>
      <c r="WPX109" s="848"/>
      <c r="WPY109" s="848"/>
      <c r="WPZ109" s="848"/>
      <c r="WQA109" s="848"/>
      <c r="WQB109" s="848"/>
      <c r="WQC109" s="848"/>
      <c r="WQD109" s="848"/>
      <c r="WQE109" s="848"/>
      <c r="WQF109" s="848"/>
      <c r="WQG109" s="848"/>
      <c r="WQH109" s="848"/>
      <c r="WQI109" s="848"/>
      <c r="WQJ109" s="848"/>
      <c r="WQK109" s="848"/>
      <c r="WQL109" s="848"/>
      <c r="WQM109" s="848"/>
      <c r="WQN109" s="848"/>
      <c r="WQO109" s="848"/>
      <c r="WQP109" s="848"/>
      <c r="WQQ109" s="848"/>
      <c r="WQR109" s="848"/>
      <c r="WQS109" s="848"/>
      <c r="WQT109" s="848"/>
      <c r="WQU109" s="848"/>
      <c r="WQV109" s="848"/>
      <c r="WQW109" s="848"/>
      <c r="WQX109" s="848"/>
      <c r="WQY109" s="848"/>
      <c r="WQZ109" s="848"/>
      <c r="WRA109" s="848"/>
      <c r="WRB109" s="848"/>
      <c r="WRC109" s="848"/>
      <c r="WRD109" s="848"/>
      <c r="WRE109" s="848"/>
      <c r="WRF109" s="848"/>
      <c r="WRG109" s="848"/>
      <c r="WRH109" s="848"/>
      <c r="WRI109" s="848"/>
      <c r="WRJ109" s="848"/>
      <c r="WRK109" s="848"/>
      <c r="WRL109" s="848"/>
      <c r="WRM109" s="848"/>
      <c r="WRN109" s="848"/>
      <c r="WRO109" s="848"/>
      <c r="WRP109" s="848"/>
      <c r="WRQ109" s="848"/>
      <c r="WRR109" s="848"/>
      <c r="WRS109" s="848"/>
      <c r="WRT109" s="848"/>
      <c r="WRU109" s="848"/>
      <c r="WRV109" s="848"/>
      <c r="WRW109" s="848"/>
      <c r="WRX109" s="848"/>
      <c r="WRY109" s="848"/>
      <c r="WRZ109" s="848"/>
      <c r="WSA109" s="848"/>
      <c r="WSB109" s="848"/>
      <c r="WSC109" s="848"/>
      <c r="WSD109" s="848"/>
      <c r="WSE109" s="848"/>
      <c r="WSF109" s="848"/>
      <c r="WSG109" s="848"/>
      <c r="WSH109" s="848"/>
      <c r="WSI109" s="848"/>
      <c r="WSJ109" s="848"/>
      <c r="WSK109" s="848"/>
      <c r="WSL109" s="848"/>
      <c r="WSM109" s="848"/>
      <c r="WSN109" s="848"/>
      <c r="WSO109" s="848"/>
      <c r="WSP109" s="848"/>
      <c r="WSQ109" s="848"/>
      <c r="WSR109" s="848"/>
      <c r="WSS109" s="848"/>
      <c r="WST109" s="848"/>
      <c r="WSU109" s="848"/>
      <c r="WSV109" s="848"/>
      <c r="WSW109" s="848"/>
      <c r="WSX109" s="848"/>
      <c r="WSY109" s="848"/>
      <c r="WSZ109" s="848"/>
      <c r="WTA109" s="848"/>
      <c r="WTB109" s="848"/>
      <c r="WTC109" s="848"/>
      <c r="WTD109" s="848"/>
      <c r="WTE109" s="848"/>
      <c r="WTF109" s="848"/>
      <c r="WTG109" s="848"/>
      <c r="WTH109" s="848"/>
      <c r="WTI109" s="848"/>
      <c r="WTJ109" s="848"/>
      <c r="WTK109" s="848"/>
      <c r="WTL109" s="848"/>
      <c r="WTM109" s="848"/>
      <c r="WTN109" s="848"/>
      <c r="WTO109" s="848"/>
      <c r="WTP109" s="848"/>
      <c r="WTQ109" s="848"/>
      <c r="WTR109" s="848"/>
      <c r="WTS109" s="848"/>
      <c r="WTT109" s="848"/>
      <c r="WTU109" s="848"/>
      <c r="WTV109" s="848"/>
      <c r="WTW109" s="848"/>
      <c r="WTX109" s="848"/>
      <c r="WTY109" s="848"/>
      <c r="WTZ109" s="848"/>
      <c r="WUA109" s="848"/>
      <c r="WUB109" s="848"/>
      <c r="WUC109" s="848"/>
      <c r="WUD109" s="848"/>
      <c r="WUE109" s="848"/>
      <c r="WUF109" s="848"/>
      <c r="WUG109" s="848"/>
      <c r="WUH109" s="848"/>
      <c r="WUI109" s="848"/>
      <c r="WUJ109" s="848"/>
      <c r="WUK109" s="848"/>
      <c r="WUL109" s="848"/>
      <c r="WUM109" s="848"/>
      <c r="WUN109" s="848"/>
      <c r="WUO109" s="848"/>
      <c r="WUP109" s="848"/>
      <c r="WUQ109" s="848"/>
      <c r="WUR109" s="848"/>
      <c r="WUS109" s="848"/>
      <c r="WUT109" s="848"/>
      <c r="WUU109" s="848"/>
      <c r="WUV109" s="848"/>
      <c r="WUW109" s="848"/>
      <c r="WUX109" s="848"/>
      <c r="WUY109" s="848"/>
      <c r="WUZ109" s="848"/>
      <c r="WVA109" s="848"/>
      <c r="WVB109" s="848"/>
      <c r="WVC109" s="848"/>
      <c r="WVD109" s="848"/>
      <c r="WVE109" s="848"/>
      <c r="WVF109" s="848"/>
      <c r="WVG109" s="848"/>
      <c r="WVH109" s="848"/>
      <c r="WVI109" s="848"/>
      <c r="WVJ109" s="848"/>
      <c r="WVK109" s="848"/>
      <c r="WVL109" s="848"/>
      <c r="WVM109" s="848"/>
      <c r="WVN109" s="848"/>
      <c r="WVO109" s="848"/>
      <c r="WVP109" s="848"/>
      <c r="WVQ109" s="848"/>
      <c r="WVR109" s="848"/>
      <c r="WVS109" s="848"/>
      <c r="WVT109" s="848"/>
      <c r="WVU109" s="848"/>
      <c r="WVV109" s="848"/>
      <c r="WVW109" s="848"/>
      <c r="WVX109" s="848"/>
      <c r="WVY109" s="848"/>
      <c r="WVZ109" s="848"/>
      <c r="WWA109" s="848"/>
      <c r="WWB109" s="848"/>
      <c r="WWC109" s="848"/>
      <c r="WWD109" s="848"/>
      <c r="WWE109" s="848"/>
      <c r="WWF109" s="848"/>
      <c r="WWG109" s="848"/>
      <c r="WWH109" s="848"/>
      <c r="WWI109" s="848"/>
      <c r="WWJ109" s="848"/>
      <c r="WWK109" s="848"/>
      <c r="WWL109" s="848"/>
      <c r="WWM109" s="848"/>
      <c r="WWN109" s="848"/>
      <c r="WWO109" s="848"/>
      <c r="WWP109" s="848"/>
      <c r="WWQ109" s="848"/>
      <c r="WWR109" s="848"/>
      <c r="WWS109" s="848"/>
      <c r="WWT109" s="848"/>
      <c r="WWU109" s="848"/>
      <c r="WWV109" s="848"/>
      <c r="WWW109" s="848"/>
      <c r="WWX109" s="848"/>
      <c r="WWY109" s="848"/>
      <c r="WWZ109" s="848"/>
      <c r="WXA109" s="848"/>
      <c r="WXB109" s="848"/>
      <c r="WXC109" s="848"/>
      <c r="WXD109" s="848"/>
      <c r="WXE109" s="848"/>
      <c r="WXF109" s="848"/>
      <c r="WXG109" s="848"/>
      <c r="WXH109" s="848"/>
      <c r="WXI109" s="848"/>
      <c r="WXJ109" s="848"/>
      <c r="WXK109" s="848"/>
      <c r="WXL109" s="848"/>
      <c r="WXM109" s="848"/>
      <c r="WXN109" s="848"/>
      <c r="WXO109" s="848"/>
      <c r="WXP109" s="848"/>
      <c r="WXQ109" s="848"/>
      <c r="WXR109" s="848"/>
      <c r="WXS109" s="848"/>
      <c r="WXT109" s="848"/>
      <c r="WXU109" s="848"/>
      <c r="WXV109" s="848"/>
      <c r="WXW109" s="848"/>
      <c r="WXX109" s="848"/>
      <c r="WXY109" s="848"/>
      <c r="WXZ109" s="848"/>
      <c r="WYA109" s="848"/>
      <c r="WYB109" s="848"/>
      <c r="WYC109" s="848"/>
      <c r="WYD109" s="848"/>
      <c r="WYE109" s="848"/>
      <c r="WYF109" s="848"/>
      <c r="WYG109" s="848"/>
      <c r="WYH109" s="848"/>
      <c r="WYI109" s="848"/>
      <c r="WYJ109" s="848"/>
      <c r="WYK109" s="848"/>
      <c r="WYL109" s="848"/>
      <c r="WYM109" s="848"/>
      <c r="WYN109" s="848"/>
      <c r="WYO109" s="848"/>
      <c r="WYP109" s="848"/>
      <c r="WYQ109" s="848"/>
      <c r="WYR109" s="848"/>
      <c r="WYS109" s="848"/>
      <c r="WYT109" s="848"/>
      <c r="WYU109" s="848"/>
      <c r="WYV109" s="848"/>
      <c r="WYW109" s="848"/>
      <c r="WYX109" s="848"/>
      <c r="WYY109" s="848"/>
      <c r="WYZ109" s="848"/>
      <c r="WZA109" s="848"/>
      <c r="WZB109" s="848"/>
      <c r="WZC109" s="848"/>
      <c r="WZD109" s="848"/>
      <c r="WZE109" s="848"/>
      <c r="WZF109" s="848"/>
      <c r="WZG109" s="848"/>
      <c r="WZH109" s="848"/>
      <c r="WZI109" s="848"/>
      <c r="WZJ109" s="848"/>
      <c r="WZK109" s="848"/>
      <c r="WZL109" s="848"/>
      <c r="WZM109" s="848"/>
      <c r="WZN109" s="848"/>
      <c r="WZO109" s="848"/>
      <c r="WZP109" s="848"/>
      <c r="WZQ109" s="848"/>
      <c r="WZR109" s="848"/>
      <c r="WZS109" s="848"/>
      <c r="WZT109" s="848"/>
      <c r="WZU109" s="848"/>
      <c r="WZV109" s="848"/>
      <c r="WZW109" s="848"/>
      <c r="WZX109" s="848"/>
      <c r="WZY109" s="848"/>
      <c r="WZZ109" s="848"/>
      <c r="XAA109" s="848"/>
      <c r="XAB109" s="848"/>
      <c r="XAC109" s="848"/>
      <c r="XAD109" s="848"/>
      <c r="XAE109" s="848"/>
      <c r="XAF109" s="848"/>
      <c r="XAG109" s="848"/>
      <c r="XAH109" s="848"/>
      <c r="XAI109" s="848"/>
      <c r="XAJ109" s="848"/>
      <c r="XAK109" s="848"/>
      <c r="XAL109" s="848"/>
      <c r="XAM109" s="848"/>
      <c r="XAN109" s="848"/>
      <c r="XAO109" s="848"/>
      <c r="XAP109" s="848"/>
      <c r="XAQ109" s="848"/>
      <c r="XAR109" s="848"/>
      <c r="XAS109" s="848"/>
      <c r="XAT109" s="848"/>
      <c r="XAU109" s="848"/>
      <c r="XAV109" s="848"/>
      <c r="XAW109" s="848"/>
      <c r="XAX109" s="848"/>
      <c r="XAY109" s="848"/>
      <c r="XAZ109" s="848"/>
      <c r="XBA109" s="848"/>
      <c r="XBB109" s="848"/>
      <c r="XBC109" s="848"/>
      <c r="XBD109" s="848"/>
      <c r="XBE109" s="848"/>
      <c r="XBF109" s="848"/>
      <c r="XBG109" s="848"/>
      <c r="XBH109" s="848"/>
      <c r="XBI109" s="848"/>
      <c r="XBJ109" s="848"/>
      <c r="XBK109" s="848"/>
      <c r="XBL109" s="848"/>
      <c r="XBM109" s="848"/>
      <c r="XBN109" s="848"/>
      <c r="XBO109" s="848"/>
      <c r="XBP109" s="848"/>
      <c r="XBQ109" s="848"/>
      <c r="XBR109" s="848"/>
      <c r="XBS109" s="848"/>
      <c r="XBT109" s="848"/>
      <c r="XBU109" s="848"/>
      <c r="XBV109" s="848"/>
      <c r="XBW109" s="848"/>
      <c r="XBX109" s="848"/>
      <c r="XBY109" s="848"/>
      <c r="XBZ109" s="848"/>
      <c r="XCA109" s="848"/>
      <c r="XCB109" s="848"/>
      <c r="XCC109" s="848"/>
      <c r="XCD109" s="848"/>
      <c r="XCE109" s="848"/>
      <c r="XCF109" s="848"/>
      <c r="XCG109" s="848"/>
      <c r="XCH109" s="848"/>
      <c r="XCI109" s="848"/>
      <c r="XCJ109" s="848"/>
      <c r="XCK109" s="848"/>
      <c r="XCL109" s="848"/>
      <c r="XCM109" s="848"/>
      <c r="XCN109" s="848"/>
      <c r="XCO109" s="848"/>
      <c r="XCP109" s="848"/>
      <c r="XCQ109" s="848"/>
      <c r="XCR109" s="848"/>
      <c r="XCS109" s="848"/>
      <c r="XCT109" s="848"/>
      <c r="XCU109" s="848"/>
      <c r="XCV109" s="848"/>
      <c r="XCW109" s="848"/>
      <c r="XCX109" s="848"/>
      <c r="XCY109" s="848"/>
      <c r="XCZ109" s="848"/>
      <c r="XDA109" s="848"/>
      <c r="XDB109" s="848"/>
      <c r="XDC109" s="848"/>
      <c r="XDD109" s="848"/>
      <c r="XDE109" s="848"/>
      <c r="XDF109" s="848"/>
      <c r="XDG109" s="848"/>
      <c r="XDH109" s="848"/>
      <c r="XDI109" s="848"/>
      <c r="XDJ109" s="848"/>
      <c r="XDK109" s="848"/>
      <c r="XDL109" s="848"/>
      <c r="XDM109" s="848"/>
      <c r="XDN109" s="848"/>
      <c r="XDO109" s="848"/>
      <c r="XDP109" s="848"/>
      <c r="XDQ109" s="848"/>
      <c r="XDR109" s="848"/>
      <c r="XDS109" s="848"/>
      <c r="XDT109" s="848"/>
      <c r="XDU109" s="848"/>
      <c r="XDV109" s="848"/>
      <c r="XDW109" s="848"/>
      <c r="XDX109" s="848"/>
      <c r="XDY109" s="848"/>
      <c r="XDZ109" s="848"/>
      <c r="XEA109" s="848"/>
      <c r="XEB109" s="848"/>
      <c r="XEC109" s="848"/>
      <c r="XED109" s="848"/>
      <c r="XEE109" s="848"/>
      <c r="XEF109" s="848"/>
      <c r="XEG109" s="848"/>
      <c r="XEH109" s="848"/>
      <c r="XEI109" s="848"/>
      <c r="XEJ109" s="848"/>
      <c r="XEK109" s="848"/>
      <c r="XEL109" s="848"/>
      <c r="XEM109" s="848"/>
      <c r="XEN109" s="848"/>
      <c r="XEO109" s="848"/>
      <c r="XEP109" s="848"/>
      <c r="XEQ109" s="848"/>
      <c r="XER109" s="848"/>
      <c r="XES109" s="848"/>
      <c r="XET109" s="848"/>
      <c r="XEU109" s="848"/>
      <c r="XEV109" s="848"/>
      <c r="XEW109" s="848"/>
      <c r="XEX109" s="848"/>
      <c r="XEY109" s="848"/>
      <c r="XEZ109" s="848"/>
      <c r="XFA109" s="848"/>
      <c r="XFB109" s="848"/>
      <c r="XFC109" s="848"/>
      <c r="XFD109" s="848"/>
    </row>
    <row r="110" spans="1:16384" s="602" customFormat="1" ht="26.25" customHeight="1" x14ac:dyDescent="0.25">
      <c r="A110" s="599" t="s">
        <v>654</v>
      </c>
      <c r="B110" s="600">
        <f t="shared" ref="B110" si="43">SUM(C110:Q110)</f>
        <v>0</v>
      </c>
      <c r="C110" s="600">
        <f>C85+C88+C91+C94+SUM(C97:C101)+SUM(C102:C104)+SUM(C107:C109)</f>
        <v>0</v>
      </c>
      <c r="D110" s="600">
        <f t="shared" ref="D110:Q110" si="44">D85+D88+D91+D94+SUM(D97:D101)+SUM(D102:D104)+SUM(D107:D109)</f>
        <v>0</v>
      </c>
      <c r="E110" s="600">
        <f t="shared" si="44"/>
        <v>0</v>
      </c>
      <c r="F110" s="600">
        <f t="shared" si="44"/>
        <v>0</v>
      </c>
      <c r="G110" s="600">
        <f t="shared" si="44"/>
        <v>0</v>
      </c>
      <c r="H110" s="600">
        <f t="shared" si="44"/>
        <v>0</v>
      </c>
      <c r="I110" s="600">
        <f t="shared" si="44"/>
        <v>0</v>
      </c>
      <c r="J110" s="600">
        <f t="shared" si="44"/>
        <v>0</v>
      </c>
      <c r="K110" s="600">
        <f t="shared" si="44"/>
        <v>0</v>
      </c>
      <c r="L110" s="600">
        <f t="shared" si="44"/>
        <v>0</v>
      </c>
      <c r="M110" s="600">
        <f t="shared" si="44"/>
        <v>0</v>
      </c>
      <c r="N110" s="600">
        <f t="shared" si="44"/>
        <v>0</v>
      </c>
      <c r="O110" s="600">
        <f t="shared" si="44"/>
        <v>0</v>
      </c>
      <c r="P110" s="600">
        <f t="shared" si="44"/>
        <v>0</v>
      </c>
      <c r="Q110" s="600">
        <f t="shared" si="44"/>
        <v>0</v>
      </c>
      <c r="R110" s="601"/>
      <c r="AA110" s="603"/>
    </row>
    <row r="111" spans="1:16384" s="55" customFormat="1" ht="14.25" customHeight="1" x14ac:dyDescent="0.2">
      <c r="A111" s="507" t="s">
        <v>783</v>
      </c>
      <c r="B111" s="155"/>
      <c r="C111" s="155"/>
      <c r="D111" s="155"/>
      <c r="E111" s="155"/>
      <c r="F111" s="155"/>
      <c r="G111" s="155"/>
      <c r="H111" s="155"/>
      <c r="I111" s="155"/>
      <c r="J111" s="155"/>
      <c r="K111" s="155"/>
      <c r="L111" s="155"/>
      <c r="M111" s="155"/>
      <c r="N111" s="155"/>
      <c r="O111" s="155"/>
      <c r="P111" s="155"/>
      <c r="Q111" s="155"/>
      <c r="R111" s="568"/>
      <c r="AA111" s="56"/>
    </row>
    <row r="112" spans="1:16384" s="52" customFormat="1" ht="15" x14ac:dyDescent="0.2">
      <c r="A112" s="506" t="s">
        <v>243</v>
      </c>
      <c r="B112" s="155">
        <f t="shared" ref="B112" si="45">SUM(C112:Q112)</f>
        <v>0</v>
      </c>
      <c r="C112" s="631">
        <f>C113*C114+C115*C116</f>
        <v>0</v>
      </c>
      <c r="D112" s="631">
        <f t="shared" ref="D112:Q112" si="46">D113*D114+D115*D116</f>
        <v>0</v>
      </c>
      <c r="E112" s="631">
        <f t="shared" si="46"/>
        <v>0</v>
      </c>
      <c r="F112" s="631">
        <f t="shared" si="46"/>
        <v>0</v>
      </c>
      <c r="G112" s="631">
        <f t="shared" si="46"/>
        <v>0</v>
      </c>
      <c r="H112" s="631">
        <f t="shared" si="46"/>
        <v>0</v>
      </c>
      <c r="I112" s="631">
        <f t="shared" si="46"/>
        <v>0</v>
      </c>
      <c r="J112" s="631">
        <f t="shared" si="46"/>
        <v>0</v>
      </c>
      <c r="K112" s="631">
        <f t="shared" si="46"/>
        <v>0</v>
      </c>
      <c r="L112" s="631">
        <f t="shared" si="46"/>
        <v>0</v>
      </c>
      <c r="M112" s="631">
        <f t="shared" si="46"/>
        <v>0</v>
      </c>
      <c r="N112" s="631">
        <f t="shared" si="46"/>
        <v>0</v>
      </c>
      <c r="O112" s="631">
        <f t="shared" si="46"/>
        <v>0</v>
      </c>
      <c r="P112" s="631">
        <f t="shared" si="46"/>
        <v>0</v>
      </c>
      <c r="Q112" s="631">
        <f t="shared" si="46"/>
        <v>0</v>
      </c>
      <c r="R112" s="569"/>
      <c r="AA112" s="53"/>
    </row>
    <row r="113" spans="1:27" s="595" customFormat="1" ht="11.25" x14ac:dyDescent="0.2">
      <c r="A113" s="593" t="s">
        <v>765</v>
      </c>
      <c r="B113" s="649" t="s">
        <v>759</v>
      </c>
      <c r="C113" s="594"/>
      <c r="D113" s="594"/>
      <c r="E113" s="594"/>
      <c r="F113" s="594"/>
      <c r="G113" s="594"/>
      <c r="H113" s="594"/>
      <c r="I113" s="594"/>
      <c r="J113" s="594"/>
      <c r="K113" s="594"/>
      <c r="L113" s="594"/>
      <c r="M113" s="594"/>
      <c r="N113" s="594"/>
      <c r="O113" s="594"/>
      <c r="P113" s="594"/>
      <c r="Q113" s="594"/>
      <c r="AA113" s="648"/>
    </row>
    <row r="114" spans="1:27" s="595" customFormat="1" ht="11.25" x14ac:dyDescent="0.2">
      <c r="A114" s="593" t="s">
        <v>764</v>
      </c>
      <c r="B114" s="649" t="s">
        <v>759</v>
      </c>
      <c r="C114" s="594"/>
      <c r="D114" s="594"/>
      <c r="E114" s="594"/>
      <c r="F114" s="594"/>
      <c r="G114" s="594"/>
      <c r="H114" s="594"/>
      <c r="I114" s="594"/>
      <c r="J114" s="594"/>
      <c r="K114" s="594"/>
      <c r="L114" s="594"/>
      <c r="M114" s="594"/>
      <c r="N114" s="594"/>
      <c r="O114" s="594"/>
      <c r="P114" s="594"/>
      <c r="Q114" s="594"/>
      <c r="AA114" s="648"/>
    </row>
    <row r="115" spans="1:27" s="595" customFormat="1" ht="11.25" x14ac:dyDescent="0.2">
      <c r="A115" s="593" t="s">
        <v>766</v>
      </c>
      <c r="B115" s="649" t="s">
        <v>759</v>
      </c>
      <c r="C115" s="594"/>
      <c r="D115" s="594"/>
      <c r="E115" s="594"/>
      <c r="F115" s="594"/>
      <c r="G115" s="594"/>
      <c r="H115" s="594"/>
      <c r="I115" s="594"/>
      <c r="J115" s="594"/>
      <c r="K115" s="594"/>
      <c r="L115" s="594"/>
      <c r="M115" s="594"/>
      <c r="N115" s="594"/>
      <c r="O115" s="594"/>
      <c r="P115" s="594"/>
      <c r="Q115" s="594"/>
      <c r="AA115" s="648"/>
    </row>
    <row r="116" spans="1:27" s="595" customFormat="1" ht="11.25" x14ac:dyDescent="0.2">
      <c r="A116" s="593" t="s">
        <v>767</v>
      </c>
      <c r="B116" s="649" t="s">
        <v>759</v>
      </c>
      <c r="C116" s="594"/>
      <c r="D116" s="594"/>
      <c r="E116" s="594"/>
      <c r="F116" s="594"/>
      <c r="G116" s="594"/>
      <c r="H116" s="594"/>
      <c r="I116" s="594"/>
      <c r="J116" s="594"/>
      <c r="K116" s="594"/>
      <c r="L116" s="594"/>
      <c r="M116" s="594"/>
      <c r="N116" s="594"/>
      <c r="O116" s="594"/>
      <c r="P116" s="594"/>
      <c r="Q116" s="594"/>
      <c r="AA116" s="648"/>
    </row>
    <row r="117" spans="1:27" s="52" customFormat="1" ht="15" x14ac:dyDescent="0.2">
      <c r="A117" s="506" t="s">
        <v>245</v>
      </c>
      <c r="B117" s="155">
        <f t="shared" ref="B117" si="47">SUM(C117:Q117)</f>
        <v>0</v>
      </c>
      <c r="C117" s="631">
        <f>C118*C119</f>
        <v>0</v>
      </c>
      <c r="D117" s="631">
        <f t="shared" ref="D117:Q117" si="48">D118*D119</f>
        <v>0</v>
      </c>
      <c r="E117" s="631">
        <f t="shared" si="48"/>
        <v>0</v>
      </c>
      <c r="F117" s="631">
        <f t="shared" si="48"/>
        <v>0</v>
      </c>
      <c r="G117" s="631">
        <f t="shared" si="48"/>
        <v>0</v>
      </c>
      <c r="H117" s="631">
        <f t="shared" si="48"/>
        <v>0</v>
      </c>
      <c r="I117" s="631">
        <f t="shared" si="48"/>
        <v>0</v>
      </c>
      <c r="J117" s="631">
        <f t="shared" si="48"/>
        <v>0</v>
      </c>
      <c r="K117" s="631">
        <f t="shared" si="48"/>
        <v>0</v>
      </c>
      <c r="L117" s="631">
        <f t="shared" si="48"/>
        <v>0</v>
      </c>
      <c r="M117" s="631">
        <f t="shared" si="48"/>
        <v>0</v>
      </c>
      <c r="N117" s="631">
        <f t="shared" si="48"/>
        <v>0</v>
      </c>
      <c r="O117" s="631">
        <f t="shared" si="48"/>
        <v>0</v>
      </c>
      <c r="P117" s="631">
        <f t="shared" si="48"/>
        <v>0</v>
      </c>
      <c r="Q117" s="631">
        <f t="shared" si="48"/>
        <v>0</v>
      </c>
      <c r="R117" s="569"/>
      <c r="AA117" s="53"/>
    </row>
    <row r="118" spans="1:27" s="595" customFormat="1" ht="11.25" x14ac:dyDescent="0.2">
      <c r="A118" s="593" t="s">
        <v>760</v>
      </c>
      <c r="B118" s="649" t="s">
        <v>759</v>
      </c>
      <c r="C118" s="594"/>
      <c r="D118" s="594"/>
      <c r="E118" s="594"/>
      <c r="F118" s="594"/>
      <c r="G118" s="594"/>
      <c r="H118" s="594"/>
      <c r="I118" s="594"/>
      <c r="J118" s="594"/>
      <c r="K118" s="594"/>
      <c r="L118" s="594"/>
      <c r="M118" s="594"/>
      <c r="N118" s="594"/>
      <c r="O118" s="594"/>
      <c r="P118" s="594"/>
      <c r="Q118" s="594"/>
      <c r="AA118" s="648"/>
    </row>
    <row r="119" spans="1:27" s="595" customFormat="1" ht="11.25" x14ac:dyDescent="0.2">
      <c r="A119" s="593" t="s">
        <v>768</v>
      </c>
      <c r="B119" s="649" t="s">
        <v>759</v>
      </c>
      <c r="C119" s="594"/>
      <c r="D119" s="594"/>
      <c r="E119" s="594"/>
      <c r="F119" s="594"/>
      <c r="G119" s="594"/>
      <c r="H119" s="594"/>
      <c r="I119" s="594"/>
      <c r="J119" s="594"/>
      <c r="K119" s="594"/>
      <c r="L119" s="594"/>
      <c r="M119" s="594"/>
      <c r="N119" s="594"/>
      <c r="O119" s="594"/>
      <c r="P119" s="594"/>
      <c r="Q119" s="594"/>
      <c r="AA119" s="648"/>
    </row>
    <row r="120" spans="1:27" s="52" customFormat="1" ht="25.5" x14ac:dyDescent="0.2">
      <c r="A120" s="506" t="s">
        <v>244</v>
      </c>
      <c r="B120" s="155">
        <f t="shared" ref="B120:B124" si="49">SUM(C120:Q120)</f>
        <v>0</v>
      </c>
      <c r="C120" s="271"/>
      <c r="D120" s="271"/>
      <c r="E120" s="271"/>
      <c r="F120" s="271"/>
      <c r="G120" s="271"/>
      <c r="H120" s="271"/>
      <c r="I120" s="271"/>
      <c r="J120" s="271"/>
      <c r="K120" s="271"/>
      <c r="L120" s="271"/>
      <c r="M120" s="271"/>
      <c r="N120" s="271"/>
      <c r="O120" s="271"/>
      <c r="P120" s="271"/>
      <c r="Q120" s="271"/>
      <c r="R120" s="569"/>
      <c r="AA120" s="53"/>
    </row>
    <row r="121" spans="1:27" s="52" customFormat="1" ht="15" x14ac:dyDescent="0.2">
      <c r="A121" s="506" t="s">
        <v>848</v>
      </c>
      <c r="B121" s="155">
        <f t="shared" ref="B121" si="50">SUM(C121:Q121)</f>
        <v>0</v>
      </c>
      <c r="C121" s="681">
        <f>C122*C123</f>
        <v>0</v>
      </c>
      <c r="D121" s="681">
        <f t="shared" ref="D121:Q121" si="51">D122*D123</f>
        <v>0</v>
      </c>
      <c r="E121" s="681">
        <f t="shared" si="51"/>
        <v>0</v>
      </c>
      <c r="F121" s="681">
        <f t="shared" si="51"/>
        <v>0</v>
      </c>
      <c r="G121" s="681">
        <f t="shared" si="51"/>
        <v>0</v>
      </c>
      <c r="H121" s="681">
        <f t="shared" si="51"/>
        <v>0</v>
      </c>
      <c r="I121" s="681">
        <f t="shared" si="51"/>
        <v>0</v>
      </c>
      <c r="J121" s="681">
        <f t="shared" si="51"/>
        <v>0</v>
      </c>
      <c r="K121" s="681">
        <f t="shared" si="51"/>
        <v>0</v>
      </c>
      <c r="L121" s="681">
        <f t="shared" si="51"/>
        <v>0</v>
      </c>
      <c r="M121" s="681">
        <f t="shared" si="51"/>
        <v>0</v>
      </c>
      <c r="N121" s="681">
        <f t="shared" si="51"/>
        <v>0</v>
      </c>
      <c r="O121" s="681">
        <f t="shared" si="51"/>
        <v>0</v>
      </c>
      <c r="P121" s="681">
        <f t="shared" si="51"/>
        <v>0</v>
      </c>
      <c r="Q121" s="681">
        <f t="shared" si="51"/>
        <v>0</v>
      </c>
      <c r="R121" s="569"/>
      <c r="AA121" s="53"/>
    </row>
    <row r="122" spans="1:27" s="595" customFormat="1" ht="11.25" x14ac:dyDescent="0.2">
      <c r="A122" s="593" t="s">
        <v>755</v>
      </c>
      <c r="B122" s="649" t="s">
        <v>759</v>
      </c>
      <c r="C122" s="594"/>
      <c r="D122" s="594"/>
      <c r="E122" s="594"/>
      <c r="F122" s="594"/>
      <c r="G122" s="594"/>
      <c r="H122" s="594"/>
      <c r="I122" s="594"/>
      <c r="J122" s="594"/>
      <c r="K122" s="594"/>
      <c r="L122" s="594"/>
      <c r="M122" s="594"/>
      <c r="N122" s="594"/>
      <c r="O122" s="594"/>
      <c r="P122" s="594"/>
      <c r="Q122" s="594"/>
      <c r="AA122" s="648"/>
    </row>
    <row r="123" spans="1:27" s="595" customFormat="1" ht="11.25" x14ac:dyDescent="0.2">
      <c r="A123" s="593" t="s">
        <v>756</v>
      </c>
      <c r="B123" s="649" t="s">
        <v>759</v>
      </c>
      <c r="C123" s="594"/>
      <c r="D123" s="594"/>
      <c r="E123" s="594"/>
      <c r="F123" s="594"/>
      <c r="G123" s="594"/>
      <c r="H123" s="594"/>
      <c r="I123" s="594"/>
      <c r="J123" s="594"/>
      <c r="K123" s="594"/>
      <c r="L123" s="594"/>
      <c r="M123" s="594"/>
      <c r="N123" s="594"/>
      <c r="O123" s="594"/>
      <c r="P123" s="594"/>
      <c r="Q123" s="594"/>
      <c r="AA123" s="648"/>
    </row>
    <row r="124" spans="1:27" s="52" customFormat="1" ht="15" x14ac:dyDescent="0.2">
      <c r="A124" s="506" t="s">
        <v>849</v>
      </c>
      <c r="B124" s="155">
        <f t="shared" si="49"/>
        <v>0</v>
      </c>
      <c r="C124" s="631">
        <f>C125*C126</f>
        <v>0</v>
      </c>
      <c r="D124" s="631">
        <f t="shared" ref="D124:Q124" si="52">D125*D126</f>
        <v>0</v>
      </c>
      <c r="E124" s="631">
        <f t="shared" si="52"/>
        <v>0</v>
      </c>
      <c r="F124" s="631">
        <f t="shared" si="52"/>
        <v>0</v>
      </c>
      <c r="G124" s="631">
        <f t="shared" si="52"/>
        <v>0</v>
      </c>
      <c r="H124" s="631">
        <f t="shared" si="52"/>
        <v>0</v>
      </c>
      <c r="I124" s="631">
        <f t="shared" si="52"/>
        <v>0</v>
      </c>
      <c r="J124" s="631">
        <f t="shared" si="52"/>
        <v>0</v>
      </c>
      <c r="K124" s="631">
        <f t="shared" si="52"/>
        <v>0</v>
      </c>
      <c r="L124" s="631">
        <f t="shared" si="52"/>
        <v>0</v>
      </c>
      <c r="M124" s="631">
        <f t="shared" si="52"/>
        <v>0</v>
      </c>
      <c r="N124" s="631">
        <f t="shared" si="52"/>
        <v>0</v>
      </c>
      <c r="O124" s="631">
        <f t="shared" si="52"/>
        <v>0</v>
      </c>
      <c r="P124" s="631">
        <f t="shared" si="52"/>
        <v>0</v>
      </c>
      <c r="Q124" s="631">
        <f t="shared" si="52"/>
        <v>0</v>
      </c>
      <c r="R124" s="569"/>
      <c r="AA124" s="53"/>
    </row>
    <row r="125" spans="1:27" s="595" customFormat="1" ht="11.25" x14ac:dyDescent="0.2">
      <c r="A125" s="593" t="s">
        <v>755</v>
      </c>
      <c r="B125" s="649" t="s">
        <v>759</v>
      </c>
      <c r="C125" s="594"/>
      <c r="D125" s="594"/>
      <c r="E125" s="594"/>
      <c r="F125" s="594"/>
      <c r="G125" s="594"/>
      <c r="H125" s="594"/>
      <c r="I125" s="594"/>
      <c r="J125" s="594"/>
      <c r="K125" s="594"/>
      <c r="L125" s="594"/>
      <c r="M125" s="594"/>
      <c r="N125" s="594"/>
      <c r="O125" s="594"/>
      <c r="P125" s="594"/>
      <c r="Q125" s="594"/>
      <c r="AA125" s="648"/>
    </row>
    <row r="126" spans="1:27" s="595" customFormat="1" ht="11.25" x14ac:dyDescent="0.2">
      <c r="A126" s="593" t="s">
        <v>756</v>
      </c>
      <c r="B126" s="649" t="s">
        <v>759</v>
      </c>
      <c r="C126" s="594"/>
      <c r="D126" s="594"/>
      <c r="E126" s="594"/>
      <c r="F126" s="594"/>
      <c r="G126" s="594"/>
      <c r="H126" s="594"/>
      <c r="I126" s="594"/>
      <c r="J126" s="594"/>
      <c r="K126" s="594"/>
      <c r="L126" s="594"/>
      <c r="M126" s="594"/>
      <c r="N126" s="594"/>
      <c r="O126" s="594"/>
      <c r="P126" s="594"/>
      <c r="Q126" s="594"/>
      <c r="AA126" s="648"/>
    </row>
    <row r="127" spans="1:27" s="52" customFormat="1" ht="15" x14ac:dyDescent="0.2">
      <c r="A127" s="506" t="s">
        <v>652</v>
      </c>
      <c r="B127" s="155">
        <f t="shared" ref="B127" si="53">SUM(C127:Q127)</f>
        <v>0</v>
      </c>
      <c r="C127" s="631">
        <f>C128*C129</f>
        <v>0</v>
      </c>
      <c r="D127" s="631">
        <f t="shared" ref="D127:Q127" si="54">D128*D129</f>
        <v>0</v>
      </c>
      <c r="E127" s="631">
        <f t="shared" si="54"/>
        <v>0</v>
      </c>
      <c r="F127" s="631">
        <f t="shared" si="54"/>
        <v>0</v>
      </c>
      <c r="G127" s="631">
        <f t="shared" si="54"/>
        <v>0</v>
      </c>
      <c r="H127" s="631">
        <f t="shared" si="54"/>
        <v>0</v>
      </c>
      <c r="I127" s="631">
        <f t="shared" si="54"/>
        <v>0</v>
      </c>
      <c r="J127" s="631">
        <f t="shared" si="54"/>
        <v>0</v>
      </c>
      <c r="K127" s="631">
        <f t="shared" si="54"/>
        <v>0</v>
      </c>
      <c r="L127" s="631">
        <f t="shared" si="54"/>
        <v>0</v>
      </c>
      <c r="M127" s="631">
        <f t="shared" si="54"/>
        <v>0</v>
      </c>
      <c r="N127" s="631">
        <f t="shared" si="54"/>
        <v>0</v>
      </c>
      <c r="O127" s="631">
        <f t="shared" si="54"/>
        <v>0</v>
      </c>
      <c r="P127" s="631">
        <f t="shared" si="54"/>
        <v>0</v>
      </c>
      <c r="Q127" s="631">
        <f t="shared" si="54"/>
        <v>0</v>
      </c>
      <c r="R127" s="569"/>
      <c r="AA127" s="53"/>
    </row>
    <row r="128" spans="1:27" s="595" customFormat="1" ht="11.25" x14ac:dyDescent="0.2">
      <c r="A128" s="593" t="s">
        <v>755</v>
      </c>
      <c r="B128" s="649" t="s">
        <v>759</v>
      </c>
      <c r="C128" s="594"/>
      <c r="D128" s="594"/>
      <c r="E128" s="594"/>
      <c r="F128" s="594"/>
      <c r="G128" s="594"/>
      <c r="H128" s="594"/>
      <c r="I128" s="594"/>
      <c r="J128" s="594"/>
      <c r="K128" s="594"/>
      <c r="L128" s="594"/>
      <c r="M128" s="594"/>
      <c r="N128" s="594"/>
      <c r="O128" s="594"/>
      <c r="P128" s="594"/>
      <c r="Q128" s="594"/>
      <c r="AA128" s="648"/>
    </row>
    <row r="129" spans="1:27" s="595" customFormat="1" ht="11.25" x14ac:dyDescent="0.2">
      <c r="A129" s="593" t="s">
        <v>756</v>
      </c>
      <c r="B129" s="649" t="s">
        <v>759</v>
      </c>
      <c r="C129" s="594"/>
      <c r="D129" s="594"/>
      <c r="E129" s="594"/>
      <c r="F129" s="594"/>
      <c r="G129" s="594"/>
      <c r="H129" s="594"/>
      <c r="I129" s="594"/>
      <c r="J129" s="594"/>
      <c r="K129" s="594"/>
      <c r="L129" s="594"/>
      <c r="M129" s="594"/>
      <c r="N129" s="594"/>
      <c r="O129" s="594"/>
      <c r="P129" s="594"/>
      <c r="Q129" s="594"/>
      <c r="AA129" s="648"/>
    </row>
    <row r="130" spans="1:27" s="52" customFormat="1" ht="15" x14ac:dyDescent="0.2">
      <c r="A130" s="506" t="s">
        <v>653</v>
      </c>
      <c r="B130" s="155">
        <f t="shared" ref="B130" si="55">SUM(C130:Q130)</f>
        <v>0</v>
      </c>
      <c r="C130" s="631">
        <f>C131*C132</f>
        <v>0</v>
      </c>
      <c r="D130" s="631">
        <f t="shared" ref="D130:Q130" si="56">D131*D132</f>
        <v>0</v>
      </c>
      <c r="E130" s="631">
        <f t="shared" si="56"/>
        <v>0</v>
      </c>
      <c r="F130" s="631">
        <f t="shared" si="56"/>
        <v>0</v>
      </c>
      <c r="G130" s="631">
        <f t="shared" si="56"/>
        <v>0</v>
      </c>
      <c r="H130" s="631">
        <f t="shared" si="56"/>
        <v>0</v>
      </c>
      <c r="I130" s="631">
        <f t="shared" si="56"/>
        <v>0</v>
      </c>
      <c r="J130" s="631">
        <f t="shared" si="56"/>
        <v>0</v>
      </c>
      <c r="K130" s="631">
        <f t="shared" si="56"/>
        <v>0</v>
      </c>
      <c r="L130" s="631">
        <f t="shared" si="56"/>
        <v>0</v>
      </c>
      <c r="M130" s="631">
        <f t="shared" si="56"/>
        <v>0</v>
      </c>
      <c r="N130" s="631">
        <f t="shared" si="56"/>
        <v>0</v>
      </c>
      <c r="O130" s="631">
        <f t="shared" si="56"/>
        <v>0</v>
      </c>
      <c r="P130" s="631">
        <f t="shared" si="56"/>
        <v>0</v>
      </c>
      <c r="Q130" s="631">
        <f t="shared" si="56"/>
        <v>0</v>
      </c>
      <c r="R130" s="569"/>
      <c r="AA130" s="53"/>
    </row>
    <row r="131" spans="1:27" s="595" customFormat="1" ht="11.25" x14ac:dyDescent="0.2">
      <c r="A131" s="593" t="s">
        <v>755</v>
      </c>
      <c r="B131" s="649" t="s">
        <v>759</v>
      </c>
      <c r="C131" s="594"/>
      <c r="D131" s="594"/>
      <c r="E131" s="594"/>
      <c r="F131" s="594"/>
      <c r="G131" s="594"/>
      <c r="H131" s="594"/>
      <c r="I131" s="594"/>
      <c r="J131" s="594"/>
      <c r="K131" s="594"/>
      <c r="L131" s="594"/>
      <c r="M131" s="594"/>
      <c r="N131" s="594"/>
      <c r="O131" s="594"/>
      <c r="P131" s="594"/>
      <c r="Q131" s="594"/>
      <c r="AA131" s="648"/>
    </row>
    <row r="132" spans="1:27" s="595" customFormat="1" ht="11.25" x14ac:dyDescent="0.2">
      <c r="A132" s="593" t="s">
        <v>756</v>
      </c>
      <c r="B132" s="649" t="s">
        <v>759</v>
      </c>
      <c r="C132" s="594"/>
      <c r="D132" s="594"/>
      <c r="E132" s="594"/>
      <c r="F132" s="594"/>
      <c r="G132" s="594"/>
      <c r="H132" s="594"/>
      <c r="I132" s="594"/>
      <c r="J132" s="594"/>
      <c r="K132" s="594"/>
      <c r="L132" s="594"/>
      <c r="M132" s="594"/>
      <c r="N132" s="594"/>
      <c r="O132" s="594"/>
      <c r="P132" s="594"/>
      <c r="Q132" s="594"/>
      <c r="AA132" s="648"/>
    </row>
    <row r="133" spans="1:27" s="55" customFormat="1" ht="16.5" customHeight="1" x14ac:dyDescent="0.2">
      <c r="A133" s="507" t="s">
        <v>242</v>
      </c>
      <c r="B133" s="155">
        <f t="shared" ref="B133:B134" si="57">SUM(C133:Q133)</f>
        <v>0</v>
      </c>
      <c r="C133" s="155">
        <f>C112+C117+C120+C121+C124+C127+C130</f>
        <v>0</v>
      </c>
      <c r="D133" s="155">
        <f t="shared" ref="D133:Q133" si="58">D112+D117+D120+D121+D124+D127+D130</f>
        <v>0</v>
      </c>
      <c r="E133" s="155">
        <f t="shared" si="58"/>
        <v>0</v>
      </c>
      <c r="F133" s="155">
        <f t="shared" si="58"/>
        <v>0</v>
      </c>
      <c r="G133" s="155">
        <f t="shared" si="58"/>
        <v>0</v>
      </c>
      <c r="H133" s="155">
        <f t="shared" si="58"/>
        <v>0</v>
      </c>
      <c r="I133" s="155">
        <f t="shared" si="58"/>
        <v>0</v>
      </c>
      <c r="J133" s="155">
        <f t="shared" si="58"/>
        <v>0</v>
      </c>
      <c r="K133" s="155">
        <f t="shared" si="58"/>
        <v>0</v>
      </c>
      <c r="L133" s="155">
        <f t="shared" si="58"/>
        <v>0</v>
      </c>
      <c r="M133" s="155">
        <f t="shared" si="58"/>
        <v>0</v>
      </c>
      <c r="N133" s="155">
        <f t="shared" si="58"/>
        <v>0</v>
      </c>
      <c r="O133" s="155">
        <f t="shared" si="58"/>
        <v>0</v>
      </c>
      <c r="P133" s="155">
        <f t="shared" si="58"/>
        <v>0</v>
      </c>
      <c r="Q133" s="155">
        <f t="shared" si="58"/>
        <v>0</v>
      </c>
      <c r="R133" s="568"/>
      <c r="AA133" s="56"/>
    </row>
    <row r="134" spans="1:27" s="52" customFormat="1" ht="15" x14ac:dyDescent="0.2">
      <c r="A134" s="506" t="s">
        <v>246</v>
      </c>
      <c r="B134" s="155">
        <f t="shared" si="57"/>
        <v>0</v>
      </c>
      <c r="C134" s="631">
        <f>C135*C136*C137</f>
        <v>0</v>
      </c>
      <c r="D134" s="631">
        <f t="shared" ref="D134:Q134" si="59">D135*D136*D137</f>
        <v>0</v>
      </c>
      <c r="E134" s="631">
        <f t="shared" si="59"/>
        <v>0</v>
      </c>
      <c r="F134" s="631">
        <f t="shared" si="59"/>
        <v>0</v>
      </c>
      <c r="G134" s="631">
        <f t="shared" si="59"/>
        <v>0</v>
      </c>
      <c r="H134" s="631">
        <f t="shared" si="59"/>
        <v>0</v>
      </c>
      <c r="I134" s="631">
        <f t="shared" si="59"/>
        <v>0</v>
      </c>
      <c r="J134" s="631">
        <f t="shared" si="59"/>
        <v>0</v>
      </c>
      <c r="K134" s="631">
        <f t="shared" si="59"/>
        <v>0</v>
      </c>
      <c r="L134" s="631">
        <f t="shared" si="59"/>
        <v>0</v>
      </c>
      <c r="M134" s="631">
        <f t="shared" si="59"/>
        <v>0</v>
      </c>
      <c r="N134" s="631">
        <f t="shared" si="59"/>
        <v>0</v>
      </c>
      <c r="O134" s="631">
        <f t="shared" si="59"/>
        <v>0</v>
      </c>
      <c r="P134" s="631">
        <f t="shared" si="59"/>
        <v>0</v>
      </c>
      <c r="Q134" s="631">
        <f t="shared" si="59"/>
        <v>0</v>
      </c>
      <c r="R134" s="569"/>
      <c r="AA134" s="53"/>
    </row>
    <row r="135" spans="1:27" s="595" customFormat="1" ht="11.25" x14ac:dyDescent="0.2">
      <c r="A135" s="593" t="s">
        <v>769</v>
      </c>
      <c r="B135" s="649" t="s">
        <v>759</v>
      </c>
      <c r="C135" s="594"/>
      <c r="D135" s="594"/>
      <c r="E135" s="594"/>
      <c r="F135" s="594"/>
      <c r="G135" s="594"/>
      <c r="H135" s="594"/>
      <c r="I135" s="594"/>
      <c r="J135" s="594"/>
      <c r="K135" s="594"/>
      <c r="L135" s="594"/>
      <c r="M135" s="594"/>
      <c r="N135" s="594"/>
      <c r="O135" s="594"/>
      <c r="P135" s="594"/>
      <c r="Q135" s="594"/>
      <c r="AA135" s="648"/>
    </row>
    <row r="136" spans="1:27" s="595" customFormat="1" ht="11.25" x14ac:dyDescent="0.2">
      <c r="A136" s="593" t="s">
        <v>774</v>
      </c>
      <c r="B136" s="649" t="s">
        <v>759</v>
      </c>
      <c r="C136" s="594"/>
      <c r="D136" s="594"/>
      <c r="E136" s="594"/>
      <c r="F136" s="594"/>
      <c r="G136" s="594"/>
      <c r="H136" s="594"/>
      <c r="I136" s="594"/>
      <c r="J136" s="594"/>
      <c r="K136" s="594"/>
      <c r="L136" s="594"/>
      <c r="M136" s="594"/>
      <c r="N136" s="594"/>
      <c r="O136" s="594"/>
      <c r="P136" s="594"/>
      <c r="Q136" s="594"/>
      <c r="AA136" s="648"/>
    </row>
    <row r="137" spans="1:27" s="595" customFormat="1" ht="11.25" x14ac:dyDescent="0.2">
      <c r="A137" s="593" t="s">
        <v>775</v>
      </c>
      <c r="B137" s="649" t="s">
        <v>759</v>
      </c>
      <c r="C137" s="594"/>
      <c r="D137" s="594"/>
      <c r="E137" s="594"/>
      <c r="F137" s="594"/>
      <c r="G137" s="594"/>
      <c r="H137" s="594"/>
      <c r="I137" s="594"/>
      <c r="J137" s="594"/>
      <c r="K137" s="594"/>
      <c r="L137" s="594"/>
      <c r="M137" s="594"/>
      <c r="N137" s="594"/>
      <c r="O137" s="594"/>
      <c r="P137" s="594"/>
      <c r="Q137" s="594"/>
      <c r="AA137" s="648"/>
    </row>
    <row r="138" spans="1:27" s="52" customFormat="1" ht="15" customHeight="1" x14ac:dyDescent="0.2">
      <c r="A138" s="506" t="s">
        <v>885</v>
      </c>
      <c r="B138" s="155">
        <f t="shared" ref="B138:B140" si="60">SUM(C138:Q138)</f>
        <v>0</v>
      </c>
      <c r="C138" s="271"/>
      <c r="D138" s="271"/>
      <c r="E138" s="271"/>
      <c r="F138" s="271"/>
      <c r="G138" s="271"/>
      <c r="H138" s="271"/>
      <c r="I138" s="271"/>
      <c r="J138" s="271"/>
      <c r="K138" s="271"/>
      <c r="L138" s="271"/>
      <c r="M138" s="271"/>
      <c r="N138" s="271"/>
      <c r="O138" s="271"/>
      <c r="P138" s="271"/>
      <c r="Q138" s="271"/>
      <c r="R138" s="569"/>
      <c r="AA138" s="53"/>
    </row>
    <row r="139" spans="1:27" s="55" customFormat="1" ht="15" customHeight="1" x14ac:dyDescent="0.2">
      <c r="A139" s="507" t="s">
        <v>31</v>
      </c>
      <c r="B139" s="155">
        <f t="shared" si="60"/>
        <v>0</v>
      </c>
      <c r="C139" s="155">
        <f>C134+C138</f>
        <v>0</v>
      </c>
      <c r="D139" s="155">
        <f t="shared" ref="D139:Q139" si="61">D134+D138</f>
        <v>0</v>
      </c>
      <c r="E139" s="155">
        <f t="shared" si="61"/>
        <v>0</v>
      </c>
      <c r="F139" s="155">
        <f t="shared" si="61"/>
        <v>0</v>
      </c>
      <c r="G139" s="155">
        <f t="shared" si="61"/>
        <v>0</v>
      </c>
      <c r="H139" s="155">
        <f t="shared" si="61"/>
        <v>0</v>
      </c>
      <c r="I139" s="155">
        <f t="shared" si="61"/>
        <v>0</v>
      </c>
      <c r="J139" s="155">
        <f t="shared" si="61"/>
        <v>0</v>
      </c>
      <c r="K139" s="155">
        <f t="shared" si="61"/>
        <v>0</v>
      </c>
      <c r="L139" s="155">
        <f t="shared" si="61"/>
        <v>0</v>
      </c>
      <c r="M139" s="155">
        <f t="shared" si="61"/>
        <v>0</v>
      </c>
      <c r="N139" s="155">
        <f t="shared" si="61"/>
        <v>0</v>
      </c>
      <c r="O139" s="155">
        <f t="shared" si="61"/>
        <v>0</v>
      </c>
      <c r="P139" s="155">
        <f t="shared" si="61"/>
        <v>0</v>
      </c>
      <c r="Q139" s="155">
        <f t="shared" si="61"/>
        <v>0</v>
      </c>
      <c r="R139" s="568"/>
      <c r="AA139" s="56"/>
    </row>
    <row r="140" spans="1:27" s="3" customFormat="1" ht="15" customHeight="1" x14ac:dyDescent="0.2">
      <c r="A140" s="508" t="s">
        <v>123</v>
      </c>
      <c r="B140" s="631">
        <f t="shared" si="60"/>
        <v>0</v>
      </c>
      <c r="C140" s="631">
        <f>C141*C142</f>
        <v>0</v>
      </c>
      <c r="D140" s="631">
        <f t="shared" ref="D140:Q140" si="62">D141*D142</f>
        <v>0</v>
      </c>
      <c r="E140" s="631">
        <f t="shared" si="62"/>
        <v>0</v>
      </c>
      <c r="F140" s="631">
        <f t="shared" si="62"/>
        <v>0</v>
      </c>
      <c r="G140" s="631">
        <f t="shared" si="62"/>
        <v>0</v>
      </c>
      <c r="H140" s="631">
        <f t="shared" si="62"/>
        <v>0</v>
      </c>
      <c r="I140" s="631">
        <f t="shared" si="62"/>
        <v>0</v>
      </c>
      <c r="J140" s="631">
        <f t="shared" si="62"/>
        <v>0</v>
      </c>
      <c r="K140" s="631">
        <f t="shared" si="62"/>
        <v>0</v>
      </c>
      <c r="L140" s="631">
        <f t="shared" si="62"/>
        <v>0</v>
      </c>
      <c r="M140" s="631">
        <f t="shared" si="62"/>
        <v>0</v>
      </c>
      <c r="N140" s="631">
        <f t="shared" si="62"/>
        <v>0</v>
      </c>
      <c r="O140" s="631">
        <f t="shared" si="62"/>
        <v>0</v>
      </c>
      <c r="P140" s="631">
        <f t="shared" si="62"/>
        <v>0</v>
      </c>
      <c r="Q140" s="631">
        <f t="shared" si="62"/>
        <v>0</v>
      </c>
      <c r="R140" s="5"/>
    </row>
    <row r="141" spans="1:27" s="595" customFormat="1" ht="11.25" x14ac:dyDescent="0.2">
      <c r="A141" s="593" t="s">
        <v>770</v>
      </c>
      <c r="B141" s="649" t="s">
        <v>759</v>
      </c>
      <c r="C141" s="594"/>
      <c r="D141" s="594"/>
      <c r="E141" s="594"/>
      <c r="F141" s="594"/>
      <c r="G141" s="594"/>
      <c r="H141" s="594"/>
      <c r="I141" s="594"/>
      <c r="J141" s="594"/>
      <c r="K141" s="594"/>
      <c r="L141" s="594"/>
      <c r="M141" s="594"/>
      <c r="N141" s="594"/>
      <c r="O141" s="594"/>
      <c r="P141" s="594"/>
      <c r="Q141" s="594"/>
      <c r="AA141" s="648"/>
    </row>
    <row r="142" spans="1:27" s="595" customFormat="1" ht="11.25" x14ac:dyDescent="0.2">
      <c r="A142" s="593" t="s">
        <v>771</v>
      </c>
      <c r="B142" s="649" t="s">
        <v>759</v>
      </c>
      <c r="C142" s="594"/>
      <c r="D142" s="594"/>
      <c r="E142" s="594"/>
      <c r="F142" s="594"/>
      <c r="G142" s="594"/>
      <c r="H142" s="594"/>
      <c r="I142" s="594"/>
      <c r="J142" s="594"/>
      <c r="K142" s="594"/>
      <c r="L142" s="594"/>
      <c r="M142" s="594"/>
      <c r="N142" s="594"/>
      <c r="O142" s="594"/>
      <c r="P142" s="594"/>
      <c r="Q142" s="594"/>
      <c r="AA142" s="648"/>
    </row>
    <row r="143" spans="1:27" s="3" customFormat="1" ht="15" customHeight="1" x14ac:dyDescent="0.2">
      <c r="A143" s="508" t="s">
        <v>656</v>
      </c>
      <c r="B143" s="631">
        <f t="shared" ref="B143" si="63">SUM(C143:Q143)</f>
        <v>0</v>
      </c>
      <c r="C143" s="271"/>
      <c r="D143" s="271"/>
      <c r="E143" s="271"/>
      <c r="F143" s="271"/>
      <c r="G143" s="271"/>
      <c r="H143" s="271"/>
      <c r="I143" s="271"/>
      <c r="J143" s="271"/>
      <c r="K143" s="271"/>
      <c r="L143" s="271"/>
      <c r="M143" s="271"/>
      <c r="N143" s="271"/>
      <c r="O143" s="271"/>
      <c r="P143" s="271"/>
      <c r="Q143" s="271"/>
      <c r="R143" s="5"/>
    </row>
    <row r="144" spans="1:27" s="3" customFormat="1" ht="15" customHeight="1" x14ac:dyDescent="0.2">
      <c r="A144" s="508" t="s">
        <v>753</v>
      </c>
      <c r="B144" s="631"/>
      <c r="C144" s="271"/>
      <c r="D144" s="271"/>
      <c r="E144" s="271"/>
      <c r="F144" s="271"/>
      <c r="G144" s="271"/>
      <c r="H144" s="271"/>
      <c r="I144" s="271"/>
      <c r="J144" s="271"/>
      <c r="K144" s="271"/>
      <c r="L144" s="271"/>
      <c r="M144" s="271"/>
      <c r="N144" s="271"/>
      <c r="O144" s="271"/>
      <c r="P144" s="271"/>
      <c r="Q144" s="271"/>
      <c r="R144" s="5"/>
    </row>
    <row r="145" spans="1:16384" s="3" customFormat="1" ht="15" customHeight="1" x14ac:dyDescent="0.2">
      <c r="A145" s="508" t="s">
        <v>657</v>
      </c>
      <c r="B145" s="631">
        <f t="shared" ref="B145:B146" si="64">SUM(C145:Q145)</f>
        <v>0</v>
      </c>
      <c r="C145" s="271"/>
      <c r="D145" s="271"/>
      <c r="E145" s="271"/>
      <c r="F145" s="271"/>
      <c r="G145" s="271"/>
      <c r="H145" s="271"/>
      <c r="I145" s="271"/>
      <c r="J145" s="271"/>
      <c r="K145" s="271"/>
      <c r="L145" s="271"/>
      <c r="M145" s="271"/>
      <c r="N145" s="271"/>
      <c r="O145" s="271"/>
      <c r="P145" s="271"/>
      <c r="Q145" s="271"/>
      <c r="R145" s="5"/>
    </row>
    <row r="146" spans="1:16384" s="3" customFormat="1" ht="15" customHeight="1" x14ac:dyDescent="0.2">
      <c r="A146" s="508" t="s">
        <v>658</v>
      </c>
      <c r="B146" s="631">
        <f t="shared" si="64"/>
        <v>0</v>
      </c>
      <c r="C146" s="271"/>
      <c r="D146" s="271"/>
      <c r="E146" s="271"/>
      <c r="F146" s="271"/>
      <c r="G146" s="271"/>
      <c r="H146" s="271"/>
      <c r="I146" s="271"/>
      <c r="J146" s="271"/>
      <c r="K146" s="271"/>
      <c r="L146" s="271"/>
      <c r="M146" s="271"/>
      <c r="N146" s="271"/>
      <c r="O146" s="271"/>
      <c r="P146" s="271"/>
      <c r="Q146" s="271"/>
      <c r="R146" s="5"/>
    </row>
    <row r="147" spans="1:16384" s="3" customFormat="1" ht="15" customHeight="1" x14ac:dyDescent="0.2">
      <c r="A147" s="508" t="s">
        <v>773</v>
      </c>
      <c r="B147" s="631"/>
      <c r="C147" s="271"/>
      <c r="D147" s="271"/>
      <c r="E147" s="271"/>
      <c r="F147" s="271"/>
      <c r="G147" s="271"/>
      <c r="H147" s="271"/>
      <c r="I147" s="271"/>
      <c r="J147" s="271"/>
      <c r="K147" s="271"/>
      <c r="L147" s="271"/>
      <c r="M147" s="271"/>
      <c r="N147" s="271"/>
      <c r="O147" s="271"/>
      <c r="P147" s="271"/>
      <c r="Q147" s="271"/>
      <c r="R147" s="5"/>
    </row>
    <row r="148" spans="1:16384" s="53" customFormat="1" ht="15" customHeight="1" x14ac:dyDescent="0.2">
      <c r="A148" s="506" t="s">
        <v>659</v>
      </c>
      <c r="B148" s="631">
        <f>SUM(C148:Q148)</f>
        <v>0</v>
      </c>
      <c r="C148" s="271"/>
      <c r="D148" s="271"/>
      <c r="E148" s="271"/>
      <c r="F148" s="271"/>
      <c r="G148" s="271"/>
      <c r="H148" s="271"/>
      <c r="I148" s="271"/>
      <c r="J148" s="271"/>
      <c r="K148" s="271"/>
      <c r="L148" s="271"/>
      <c r="M148" s="271"/>
      <c r="N148" s="271"/>
      <c r="O148" s="271"/>
      <c r="P148" s="271"/>
      <c r="Q148" s="271"/>
      <c r="R148" s="570"/>
    </row>
    <row r="149" spans="1:16384" s="45" customFormat="1" ht="24" x14ac:dyDescent="0.2">
      <c r="A149" s="792" t="s">
        <v>809</v>
      </c>
      <c r="B149" s="596"/>
      <c r="C149" s="598"/>
      <c r="D149" s="598"/>
      <c r="E149" s="598"/>
      <c r="F149" s="598"/>
      <c r="G149" s="598"/>
      <c r="H149" s="598"/>
      <c r="I149" s="598"/>
      <c r="J149" s="598"/>
      <c r="K149" s="598"/>
      <c r="L149" s="598"/>
      <c r="M149" s="598"/>
      <c r="N149" s="598"/>
      <c r="O149" s="598"/>
      <c r="P149" s="598"/>
      <c r="Q149" s="598"/>
      <c r="R149" s="70"/>
      <c r="AA149" s="46"/>
    </row>
    <row r="150" spans="1:16384" s="46" customFormat="1" ht="24" x14ac:dyDescent="0.2">
      <c r="A150" s="792" t="s">
        <v>809</v>
      </c>
      <c r="B150" s="654"/>
      <c r="C150" s="655"/>
      <c r="D150" s="655"/>
      <c r="E150" s="655"/>
      <c r="F150" s="655"/>
      <c r="G150" s="655"/>
      <c r="H150" s="655"/>
      <c r="I150" s="655"/>
      <c r="J150" s="655"/>
      <c r="K150" s="655"/>
      <c r="L150" s="655"/>
      <c r="M150" s="655"/>
      <c r="N150" s="655"/>
      <c r="O150" s="655"/>
      <c r="P150" s="655"/>
      <c r="Q150" s="655"/>
      <c r="R150" s="597"/>
      <c r="S150" s="597"/>
      <c r="T150" s="597"/>
      <c r="U150" s="597"/>
      <c r="V150" s="597"/>
      <c r="W150" s="597"/>
      <c r="X150" s="597"/>
      <c r="Y150" s="597"/>
      <c r="Z150" s="597"/>
      <c r="AA150" s="597"/>
      <c r="AB150" s="597"/>
      <c r="AC150" s="597"/>
      <c r="AD150" s="597"/>
      <c r="AE150" s="597"/>
      <c r="AF150" s="597"/>
      <c r="AG150" s="597"/>
      <c r="AH150" s="597"/>
      <c r="AI150" s="597"/>
      <c r="AJ150" s="597"/>
      <c r="AK150" s="597"/>
      <c r="AL150" s="597"/>
      <c r="AM150" s="597"/>
      <c r="AN150" s="597"/>
      <c r="AO150" s="597"/>
      <c r="AP150" s="597"/>
      <c r="AQ150" s="597"/>
      <c r="AR150" s="597"/>
      <c r="AS150" s="597"/>
      <c r="AT150" s="597"/>
      <c r="AU150" s="597"/>
      <c r="AV150" s="597"/>
      <c r="AW150" s="597"/>
      <c r="AX150" s="597"/>
      <c r="AY150" s="597"/>
      <c r="AZ150" s="597"/>
      <c r="BA150" s="597"/>
      <c r="BB150" s="597"/>
      <c r="BC150" s="597"/>
      <c r="BD150" s="597"/>
      <c r="BE150" s="597"/>
      <c r="BF150" s="597"/>
      <c r="BG150" s="597"/>
      <c r="BH150" s="597"/>
      <c r="BI150" s="597"/>
      <c r="BJ150" s="597"/>
      <c r="BK150" s="597"/>
      <c r="BL150" s="597"/>
      <c r="BM150" s="597"/>
      <c r="BN150" s="597"/>
      <c r="BO150" s="597"/>
      <c r="BP150" s="597"/>
      <c r="BQ150" s="597"/>
      <c r="BR150" s="597"/>
      <c r="BS150" s="597"/>
      <c r="BT150" s="597"/>
      <c r="BU150" s="597"/>
      <c r="BV150" s="597"/>
      <c r="BW150" s="597"/>
      <c r="BX150" s="597"/>
      <c r="BY150" s="597"/>
      <c r="BZ150" s="597"/>
      <c r="CA150" s="597"/>
      <c r="CB150" s="597"/>
      <c r="CC150" s="597"/>
      <c r="CD150" s="597"/>
      <c r="CE150" s="597"/>
      <c r="CF150" s="597"/>
      <c r="CG150" s="597"/>
      <c r="CH150" s="597"/>
      <c r="CI150" s="597"/>
      <c r="CJ150" s="597"/>
      <c r="CK150" s="597"/>
      <c r="CL150" s="597"/>
      <c r="CM150" s="597"/>
      <c r="CN150" s="597"/>
      <c r="CO150" s="597"/>
      <c r="CP150" s="597"/>
      <c r="CQ150" s="597"/>
      <c r="CR150" s="597"/>
      <c r="CS150" s="597"/>
      <c r="CT150" s="597"/>
      <c r="CU150" s="597"/>
      <c r="CV150" s="597"/>
      <c r="CW150" s="597"/>
      <c r="CX150" s="597"/>
      <c r="CY150" s="597"/>
      <c r="CZ150" s="597"/>
      <c r="DA150" s="597"/>
      <c r="DB150" s="597"/>
      <c r="DC150" s="597"/>
      <c r="DD150" s="597"/>
      <c r="DE150" s="597"/>
      <c r="DF150" s="597"/>
      <c r="DG150" s="597"/>
      <c r="DH150" s="597"/>
      <c r="DI150" s="597"/>
      <c r="DJ150" s="597"/>
      <c r="DK150" s="597"/>
      <c r="DL150" s="597"/>
      <c r="DM150" s="597"/>
      <c r="DN150" s="597"/>
      <c r="DO150" s="597"/>
      <c r="DP150" s="597"/>
      <c r="DQ150" s="597"/>
      <c r="DR150" s="597"/>
      <c r="DS150" s="597"/>
      <c r="DT150" s="597"/>
      <c r="DU150" s="597"/>
      <c r="DV150" s="597"/>
      <c r="DW150" s="597"/>
      <c r="DX150" s="597"/>
      <c r="DY150" s="597"/>
      <c r="DZ150" s="597"/>
      <c r="EA150" s="597"/>
      <c r="EB150" s="597"/>
      <c r="EC150" s="597"/>
      <c r="ED150" s="597"/>
      <c r="EE150" s="597"/>
      <c r="EF150" s="597"/>
      <c r="EG150" s="597"/>
      <c r="EH150" s="597"/>
      <c r="EI150" s="597"/>
      <c r="EJ150" s="597"/>
      <c r="EK150" s="597"/>
      <c r="EL150" s="597"/>
      <c r="EM150" s="597"/>
      <c r="EN150" s="597"/>
      <c r="EO150" s="597"/>
      <c r="EP150" s="597"/>
      <c r="EQ150" s="597"/>
      <c r="ER150" s="597"/>
      <c r="ES150" s="597"/>
      <c r="ET150" s="597"/>
      <c r="EU150" s="597"/>
      <c r="EV150" s="597"/>
      <c r="EW150" s="597"/>
      <c r="EX150" s="597"/>
      <c r="EY150" s="597"/>
      <c r="EZ150" s="597"/>
      <c r="FA150" s="597"/>
      <c r="FB150" s="597"/>
      <c r="FC150" s="597"/>
      <c r="FD150" s="597"/>
      <c r="FE150" s="597"/>
      <c r="FF150" s="597"/>
      <c r="FG150" s="597"/>
      <c r="FH150" s="597"/>
      <c r="FI150" s="597"/>
      <c r="FJ150" s="597"/>
      <c r="FK150" s="597"/>
      <c r="FL150" s="597"/>
      <c r="FM150" s="597"/>
      <c r="FN150" s="597"/>
      <c r="FO150" s="597"/>
      <c r="FP150" s="597"/>
      <c r="FQ150" s="597"/>
      <c r="FR150" s="597"/>
      <c r="FS150" s="597"/>
      <c r="FT150" s="597"/>
      <c r="FU150" s="597"/>
      <c r="FV150" s="597"/>
      <c r="FW150" s="597"/>
      <c r="FX150" s="597"/>
      <c r="FY150" s="597"/>
      <c r="FZ150" s="597"/>
      <c r="GA150" s="597"/>
      <c r="GB150" s="597"/>
      <c r="GC150" s="597"/>
      <c r="GD150" s="597"/>
      <c r="GE150" s="597"/>
      <c r="GF150" s="597"/>
      <c r="GG150" s="597"/>
      <c r="GH150" s="597"/>
      <c r="GI150" s="597"/>
      <c r="GJ150" s="597"/>
      <c r="GK150" s="597"/>
      <c r="GL150" s="597"/>
      <c r="GM150" s="597"/>
      <c r="GN150" s="597"/>
      <c r="GO150" s="597"/>
      <c r="GP150" s="597"/>
      <c r="GQ150" s="597"/>
      <c r="GR150" s="597"/>
      <c r="GS150" s="597"/>
      <c r="GT150" s="597"/>
      <c r="GU150" s="597"/>
      <c r="GV150" s="597"/>
      <c r="GW150" s="597"/>
      <c r="GX150" s="597"/>
      <c r="GY150" s="597"/>
      <c r="GZ150" s="597"/>
      <c r="HA150" s="597"/>
      <c r="HB150" s="597"/>
      <c r="HC150" s="597"/>
      <c r="HD150" s="597"/>
      <c r="HE150" s="597"/>
      <c r="HF150" s="597"/>
      <c r="HG150" s="597"/>
      <c r="HH150" s="597"/>
      <c r="HI150" s="597"/>
      <c r="HJ150" s="597"/>
      <c r="HK150" s="597"/>
      <c r="HL150" s="597"/>
      <c r="HM150" s="597"/>
      <c r="HN150" s="597"/>
      <c r="HO150" s="597"/>
      <c r="HP150" s="597"/>
      <c r="HQ150" s="597"/>
      <c r="HR150" s="597"/>
      <c r="HS150" s="597"/>
      <c r="HT150" s="597"/>
      <c r="HU150" s="597"/>
      <c r="HV150" s="597"/>
      <c r="HW150" s="597"/>
      <c r="HX150" s="597"/>
      <c r="HY150" s="597"/>
      <c r="HZ150" s="597"/>
      <c r="IA150" s="597"/>
      <c r="IB150" s="597"/>
      <c r="IC150" s="597"/>
      <c r="ID150" s="597"/>
      <c r="IE150" s="597"/>
      <c r="IF150" s="597"/>
      <c r="IG150" s="597"/>
      <c r="IH150" s="597"/>
      <c r="II150" s="597"/>
      <c r="IJ150" s="597"/>
      <c r="IK150" s="597"/>
      <c r="IL150" s="597"/>
      <c r="IM150" s="597"/>
      <c r="IN150" s="597"/>
      <c r="IO150" s="597"/>
      <c r="IP150" s="597"/>
      <c r="IQ150" s="597"/>
      <c r="IR150" s="597"/>
      <c r="IS150" s="597"/>
      <c r="IT150" s="597"/>
      <c r="IU150" s="597"/>
      <c r="IV150" s="597"/>
      <c r="IW150" s="597"/>
      <c r="IX150" s="597"/>
      <c r="IY150" s="597"/>
      <c r="IZ150" s="597"/>
      <c r="JA150" s="597"/>
      <c r="JB150" s="597"/>
      <c r="JC150" s="597"/>
      <c r="JD150" s="597"/>
      <c r="JE150" s="597"/>
      <c r="JF150" s="597"/>
      <c r="JG150" s="597"/>
      <c r="JH150" s="597"/>
      <c r="JI150" s="597"/>
      <c r="JJ150" s="597"/>
      <c r="JK150" s="597"/>
      <c r="JL150" s="597"/>
      <c r="JM150" s="597"/>
      <c r="JN150" s="597"/>
      <c r="JO150" s="597"/>
      <c r="JP150" s="597"/>
      <c r="JQ150" s="597"/>
      <c r="JR150" s="597"/>
      <c r="JS150" s="597"/>
      <c r="JT150" s="597"/>
      <c r="JU150" s="597"/>
      <c r="JV150" s="597"/>
      <c r="JW150" s="597"/>
      <c r="JX150" s="597"/>
      <c r="JY150" s="597"/>
      <c r="JZ150" s="597"/>
      <c r="KA150" s="597"/>
      <c r="KB150" s="597"/>
      <c r="KC150" s="597"/>
      <c r="KD150" s="597"/>
      <c r="KE150" s="597"/>
      <c r="KF150" s="597"/>
      <c r="KG150" s="597"/>
      <c r="KH150" s="597"/>
      <c r="KI150" s="597"/>
      <c r="KJ150" s="597"/>
      <c r="KK150" s="597"/>
      <c r="KL150" s="597"/>
      <c r="KM150" s="597"/>
      <c r="KN150" s="597"/>
      <c r="KO150" s="597"/>
      <c r="KP150" s="597"/>
      <c r="KQ150" s="597"/>
      <c r="KR150" s="597"/>
      <c r="KS150" s="597"/>
      <c r="KT150" s="597"/>
      <c r="KU150" s="597"/>
      <c r="KV150" s="597"/>
      <c r="KW150" s="597"/>
      <c r="KX150" s="597"/>
      <c r="KY150" s="597"/>
      <c r="KZ150" s="597"/>
      <c r="LA150" s="597"/>
      <c r="LB150" s="597"/>
      <c r="LC150" s="597"/>
      <c r="LD150" s="597"/>
      <c r="LE150" s="597"/>
      <c r="LF150" s="597"/>
      <c r="LG150" s="597"/>
      <c r="LH150" s="597"/>
      <c r="LI150" s="597"/>
      <c r="LJ150" s="597"/>
      <c r="LK150" s="597"/>
      <c r="LL150" s="597"/>
      <c r="LM150" s="597"/>
      <c r="LN150" s="597"/>
      <c r="LO150" s="597"/>
      <c r="LP150" s="597"/>
      <c r="LQ150" s="597"/>
      <c r="LR150" s="597"/>
      <c r="LS150" s="597"/>
      <c r="LT150" s="597"/>
      <c r="LU150" s="597"/>
      <c r="LV150" s="597"/>
      <c r="LW150" s="597"/>
      <c r="LX150" s="597"/>
      <c r="LY150" s="597"/>
      <c r="LZ150" s="597"/>
      <c r="MA150" s="597"/>
      <c r="MB150" s="597"/>
      <c r="MC150" s="597"/>
      <c r="MD150" s="597"/>
      <c r="ME150" s="597"/>
      <c r="MF150" s="597"/>
      <c r="MG150" s="597"/>
      <c r="MH150" s="597"/>
      <c r="MI150" s="597"/>
      <c r="MJ150" s="597"/>
      <c r="MK150" s="597"/>
      <c r="ML150" s="597"/>
      <c r="MM150" s="597"/>
      <c r="MN150" s="597"/>
      <c r="MO150" s="597"/>
      <c r="MP150" s="597"/>
      <c r="MQ150" s="597"/>
      <c r="MR150" s="597"/>
      <c r="MS150" s="597"/>
      <c r="MT150" s="597"/>
      <c r="MU150" s="597"/>
      <c r="MV150" s="597"/>
      <c r="MW150" s="597"/>
      <c r="MX150" s="597"/>
      <c r="MY150" s="597"/>
      <c r="MZ150" s="597"/>
      <c r="NA150" s="597"/>
      <c r="NB150" s="597"/>
      <c r="NC150" s="597"/>
      <c r="ND150" s="597"/>
      <c r="NE150" s="597"/>
      <c r="NF150" s="597"/>
      <c r="NG150" s="597"/>
      <c r="NH150" s="597"/>
      <c r="NI150" s="597"/>
      <c r="NJ150" s="597"/>
      <c r="NK150" s="597"/>
      <c r="NL150" s="597"/>
      <c r="NM150" s="597"/>
      <c r="NN150" s="597"/>
      <c r="NO150" s="597"/>
      <c r="NP150" s="597"/>
      <c r="NQ150" s="597"/>
      <c r="NR150" s="597"/>
      <c r="NS150" s="597"/>
      <c r="NT150" s="597"/>
      <c r="NU150" s="597"/>
      <c r="NV150" s="597"/>
      <c r="NW150" s="597"/>
      <c r="NX150" s="597"/>
      <c r="NY150" s="597"/>
      <c r="NZ150" s="597"/>
      <c r="OA150" s="597"/>
      <c r="OB150" s="597"/>
      <c r="OC150" s="597"/>
      <c r="OD150" s="597"/>
      <c r="OE150" s="597"/>
      <c r="OF150" s="597"/>
      <c r="OG150" s="597"/>
      <c r="OH150" s="597"/>
      <c r="OI150" s="597"/>
      <c r="OJ150" s="597"/>
      <c r="OK150" s="597"/>
      <c r="OL150" s="597"/>
      <c r="OM150" s="597"/>
      <c r="ON150" s="597"/>
      <c r="OO150" s="597"/>
      <c r="OP150" s="597"/>
      <c r="OQ150" s="597"/>
      <c r="OR150" s="597"/>
      <c r="OS150" s="597"/>
      <c r="OT150" s="597"/>
      <c r="OU150" s="597"/>
      <c r="OV150" s="597"/>
      <c r="OW150" s="597"/>
      <c r="OX150" s="597"/>
      <c r="OY150" s="597"/>
      <c r="OZ150" s="597"/>
      <c r="PA150" s="597"/>
      <c r="PB150" s="597"/>
      <c r="PC150" s="597"/>
      <c r="PD150" s="597"/>
      <c r="PE150" s="597"/>
      <c r="PF150" s="597"/>
      <c r="PG150" s="597"/>
      <c r="PH150" s="597"/>
      <c r="PI150" s="597"/>
      <c r="PJ150" s="597"/>
      <c r="PK150" s="597"/>
      <c r="PL150" s="597"/>
      <c r="PM150" s="597"/>
      <c r="PN150" s="597"/>
      <c r="PO150" s="597"/>
      <c r="PP150" s="597"/>
      <c r="PQ150" s="597"/>
      <c r="PR150" s="597"/>
      <c r="PS150" s="597"/>
      <c r="PT150" s="597"/>
      <c r="PU150" s="597"/>
      <c r="PV150" s="597"/>
      <c r="PW150" s="597"/>
      <c r="PX150" s="597"/>
      <c r="PY150" s="597"/>
      <c r="PZ150" s="597"/>
      <c r="QA150" s="597"/>
      <c r="QB150" s="597"/>
      <c r="QC150" s="597"/>
      <c r="QD150" s="597"/>
      <c r="QE150" s="597"/>
      <c r="QF150" s="597"/>
      <c r="QG150" s="597"/>
      <c r="QH150" s="597"/>
      <c r="QI150" s="597"/>
      <c r="QJ150" s="597"/>
      <c r="QK150" s="597"/>
      <c r="QL150" s="597"/>
      <c r="QM150" s="597"/>
      <c r="QN150" s="597"/>
      <c r="QO150" s="597"/>
      <c r="QP150" s="597"/>
      <c r="QQ150" s="597"/>
      <c r="QR150" s="597"/>
      <c r="QS150" s="597"/>
      <c r="QT150" s="597"/>
      <c r="QU150" s="597"/>
      <c r="QV150" s="597"/>
      <c r="QW150" s="597"/>
      <c r="QX150" s="597"/>
      <c r="QY150" s="597"/>
      <c r="QZ150" s="597"/>
      <c r="RA150" s="597"/>
      <c r="RB150" s="597"/>
      <c r="RC150" s="597"/>
      <c r="RD150" s="597"/>
      <c r="RE150" s="597"/>
      <c r="RF150" s="597"/>
      <c r="RG150" s="597"/>
      <c r="RH150" s="597"/>
      <c r="RI150" s="597"/>
      <c r="RJ150" s="597"/>
      <c r="RK150" s="597"/>
      <c r="RL150" s="597"/>
      <c r="RM150" s="597"/>
      <c r="RN150" s="597"/>
      <c r="RO150" s="597"/>
      <c r="RP150" s="597"/>
      <c r="RQ150" s="597"/>
      <c r="RR150" s="597"/>
      <c r="RS150" s="597"/>
      <c r="RT150" s="597"/>
      <c r="RU150" s="597"/>
      <c r="RV150" s="597"/>
      <c r="RW150" s="597"/>
      <c r="RX150" s="597"/>
      <c r="RY150" s="597"/>
      <c r="RZ150" s="597"/>
      <c r="SA150" s="597"/>
      <c r="SB150" s="597"/>
      <c r="SC150" s="597"/>
      <c r="SD150" s="597"/>
      <c r="SE150" s="597"/>
      <c r="SF150" s="597"/>
      <c r="SG150" s="597"/>
      <c r="SH150" s="597"/>
      <c r="SI150" s="597"/>
      <c r="SJ150" s="597"/>
      <c r="SK150" s="597"/>
      <c r="SL150" s="597"/>
      <c r="SM150" s="597"/>
      <c r="SN150" s="597"/>
      <c r="SO150" s="597"/>
      <c r="SP150" s="597"/>
      <c r="SQ150" s="597"/>
      <c r="SR150" s="597"/>
      <c r="SS150" s="597"/>
      <c r="ST150" s="597"/>
      <c r="SU150" s="597"/>
      <c r="SV150" s="597"/>
      <c r="SW150" s="597"/>
      <c r="SX150" s="597"/>
      <c r="SY150" s="597"/>
      <c r="SZ150" s="597"/>
      <c r="TA150" s="597"/>
      <c r="TB150" s="597"/>
      <c r="TC150" s="597"/>
      <c r="TD150" s="597"/>
      <c r="TE150" s="597"/>
      <c r="TF150" s="597"/>
      <c r="TG150" s="597"/>
      <c r="TH150" s="597"/>
      <c r="TI150" s="597"/>
      <c r="TJ150" s="597"/>
      <c r="TK150" s="597"/>
      <c r="TL150" s="597"/>
      <c r="TM150" s="597"/>
      <c r="TN150" s="597"/>
      <c r="TO150" s="597"/>
      <c r="TP150" s="597"/>
      <c r="TQ150" s="597"/>
      <c r="TR150" s="597"/>
      <c r="TS150" s="597"/>
      <c r="TT150" s="597"/>
      <c r="TU150" s="597"/>
      <c r="TV150" s="597"/>
      <c r="TW150" s="597"/>
      <c r="TX150" s="597"/>
      <c r="TY150" s="597"/>
      <c r="TZ150" s="597"/>
      <c r="UA150" s="597"/>
      <c r="UB150" s="597"/>
      <c r="UC150" s="597"/>
      <c r="UD150" s="597"/>
      <c r="UE150" s="597"/>
      <c r="UF150" s="597"/>
      <c r="UG150" s="597"/>
      <c r="UH150" s="597"/>
      <c r="UI150" s="597"/>
      <c r="UJ150" s="597"/>
      <c r="UK150" s="597"/>
      <c r="UL150" s="597"/>
      <c r="UM150" s="597"/>
      <c r="UN150" s="597"/>
      <c r="UO150" s="597"/>
      <c r="UP150" s="597"/>
      <c r="UQ150" s="597"/>
      <c r="UR150" s="597"/>
      <c r="US150" s="597"/>
      <c r="UT150" s="597"/>
      <c r="UU150" s="597"/>
      <c r="UV150" s="597"/>
      <c r="UW150" s="597"/>
      <c r="UX150" s="597"/>
      <c r="UY150" s="597"/>
      <c r="UZ150" s="597"/>
      <c r="VA150" s="597"/>
      <c r="VB150" s="597"/>
      <c r="VC150" s="597"/>
      <c r="VD150" s="597"/>
      <c r="VE150" s="597"/>
      <c r="VF150" s="597"/>
      <c r="VG150" s="597"/>
      <c r="VH150" s="597"/>
      <c r="VI150" s="597"/>
      <c r="VJ150" s="597"/>
      <c r="VK150" s="597"/>
      <c r="VL150" s="597"/>
      <c r="VM150" s="597"/>
      <c r="VN150" s="597"/>
      <c r="VO150" s="597"/>
      <c r="VP150" s="597"/>
      <c r="VQ150" s="597"/>
      <c r="VR150" s="597"/>
      <c r="VS150" s="597"/>
      <c r="VT150" s="597"/>
      <c r="VU150" s="597"/>
      <c r="VV150" s="597"/>
      <c r="VW150" s="597"/>
      <c r="VX150" s="597"/>
      <c r="VY150" s="597"/>
      <c r="VZ150" s="597"/>
      <c r="WA150" s="597"/>
      <c r="WB150" s="597"/>
      <c r="WC150" s="597"/>
      <c r="WD150" s="597"/>
      <c r="WE150" s="597"/>
      <c r="WF150" s="597"/>
      <c r="WG150" s="597"/>
      <c r="WH150" s="597"/>
      <c r="WI150" s="597"/>
      <c r="WJ150" s="597"/>
      <c r="WK150" s="597"/>
      <c r="WL150" s="597"/>
      <c r="WM150" s="597"/>
      <c r="WN150" s="597"/>
      <c r="WO150" s="597"/>
      <c r="WP150" s="597"/>
      <c r="WQ150" s="597"/>
      <c r="WR150" s="597"/>
      <c r="WS150" s="597"/>
      <c r="WT150" s="597"/>
      <c r="WU150" s="597"/>
      <c r="WV150" s="597"/>
      <c r="WW150" s="597"/>
      <c r="WX150" s="597"/>
      <c r="WY150" s="597"/>
      <c r="WZ150" s="597"/>
      <c r="XA150" s="597"/>
      <c r="XB150" s="597"/>
      <c r="XC150" s="597"/>
      <c r="XD150" s="597"/>
      <c r="XE150" s="597"/>
      <c r="XF150" s="597"/>
      <c r="XG150" s="597"/>
      <c r="XH150" s="597"/>
      <c r="XI150" s="597"/>
      <c r="XJ150" s="597"/>
      <c r="XK150" s="597"/>
      <c r="XL150" s="597"/>
      <c r="XM150" s="597"/>
      <c r="XN150" s="597"/>
      <c r="XO150" s="597"/>
      <c r="XP150" s="597"/>
      <c r="XQ150" s="597"/>
      <c r="XR150" s="597"/>
      <c r="XS150" s="597"/>
      <c r="XT150" s="597"/>
      <c r="XU150" s="597"/>
      <c r="XV150" s="597"/>
      <c r="XW150" s="597"/>
      <c r="XX150" s="597"/>
      <c r="XY150" s="597"/>
      <c r="XZ150" s="597"/>
      <c r="YA150" s="597"/>
      <c r="YB150" s="597"/>
      <c r="YC150" s="597"/>
      <c r="YD150" s="597"/>
      <c r="YE150" s="597"/>
      <c r="YF150" s="597"/>
      <c r="YG150" s="597"/>
      <c r="YH150" s="597"/>
      <c r="YI150" s="597"/>
      <c r="YJ150" s="597"/>
      <c r="YK150" s="597"/>
      <c r="YL150" s="597"/>
      <c r="YM150" s="597"/>
      <c r="YN150" s="597"/>
      <c r="YO150" s="597"/>
      <c r="YP150" s="597"/>
      <c r="YQ150" s="597"/>
      <c r="YR150" s="597"/>
      <c r="YS150" s="597"/>
      <c r="YT150" s="597"/>
      <c r="YU150" s="597"/>
      <c r="YV150" s="597"/>
      <c r="YW150" s="597"/>
      <c r="YX150" s="597"/>
      <c r="YY150" s="597"/>
      <c r="YZ150" s="597"/>
      <c r="ZA150" s="597"/>
      <c r="ZB150" s="597"/>
      <c r="ZC150" s="597"/>
      <c r="ZD150" s="597"/>
      <c r="ZE150" s="597"/>
      <c r="ZF150" s="597"/>
      <c r="ZG150" s="597"/>
      <c r="ZH150" s="597"/>
      <c r="ZI150" s="597"/>
      <c r="ZJ150" s="597"/>
      <c r="ZK150" s="597"/>
      <c r="ZL150" s="597"/>
      <c r="ZM150" s="597"/>
      <c r="ZN150" s="597"/>
      <c r="ZO150" s="597"/>
      <c r="ZP150" s="597"/>
      <c r="ZQ150" s="597"/>
      <c r="ZR150" s="597"/>
      <c r="ZS150" s="597"/>
      <c r="ZT150" s="597"/>
      <c r="ZU150" s="597"/>
      <c r="ZV150" s="597"/>
      <c r="ZW150" s="597"/>
      <c r="ZX150" s="597"/>
      <c r="ZY150" s="597"/>
      <c r="ZZ150" s="597"/>
      <c r="AAA150" s="597"/>
      <c r="AAB150" s="597"/>
      <c r="AAC150" s="597"/>
      <c r="AAD150" s="597"/>
      <c r="AAE150" s="597"/>
      <c r="AAF150" s="597"/>
      <c r="AAG150" s="597"/>
      <c r="AAH150" s="597"/>
      <c r="AAI150" s="597"/>
      <c r="AAJ150" s="597"/>
      <c r="AAK150" s="597"/>
      <c r="AAL150" s="597"/>
      <c r="AAM150" s="597"/>
      <c r="AAN150" s="597"/>
      <c r="AAO150" s="597"/>
      <c r="AAP150" s="597"/>
      <c r="AAQ150" s="597"/>
      <c r="AAR150" s="597"/>
      <c r="AAS150" s="597"/>
      <c r="AAT150" s="597"/>
      <c r="AAU150" s="597"/>
      <c r="AAV150" s="597"/>
      <c r="AAW150" s="597"/>
      <c r="AAX150" s="597"/>
      <c r="AAY150" s="597"/>
      <c r="AAZ150" s="597"/>
      <c r="ABA150" s="597"/>
      <c r="ABB150" s="597"/>
      <c r="ABC150" s="597"/>
      <c r="ABD150" s="597"/>
      <c r="ABE150" s="597"/>
      <c r="ABF150" s="597"/>
      <c r="ABG150" s="597"/>
      <c r="ABH150" s="597"/>
      <c r="ABI150" s="597"/>
      <c r="ABJ150" s="597"/>
      <c r="ABK150" s="597"/>
      <c r="ABL150" s="597"/>
      <c r="ABM150" s="597"/>
      <c r="ABN150" s="597"/>
      <c r="ABO150" s="597"/>
      <c r="ABP150" s="597"/>
      <c r="ABQ150" s="597"/>
      <c r="ABR150" s="597"/>
      <c r="ABS150" s="597"/>
      <c r="ABT150" s="597"/>
      <c r="ABU150" s="597"/>
      <c r="ABV150" s="597"/>
      <c r="ABW150" s="597"/>
      <c r="ABX150" s="597"/>
      <c r="ABY150" s="597"/>
      <c r="ABZ150" s="597"/>
      <c r="ACA150" s="597"/>
      <c r="ACB150" s="597"/>
      <c r="ACC150" s="597"/>
      <c r="ACD150" s="597"/>
      <c r="ACE150" s="597"/>
      <c r="ACF150" s="597"/>
      <c r="ACG150" s="597"/>
      <c r="ACH150" s="597"/>
      <c r="ACI150" s="597"/>
      <c r="ACJ150" s="597"/>
      <c r="ACK150" s="597"/>
      <c r="ACL150" s="597"/>
      <c r="ACM150" s="597"/>
      <c r="ACN150" s="597"/>
      <c r="ACO150" s="597"/>
      <c r="ACP150" s="597"/>
      <c r="ACQ150" s="597"/>
      <c r="ACR150" s="597"/>
      <c r="ACS150" s="597"/>
      <c r="ACT150" s="597"/>
      <c r="ACU150" s="597"/>
      <c r="ACV150" s="597"/>
      <c r="ACW150" s="597"/>
      <c r="ACX150" s="597"/>
      <c r="ACY150" s="597"/>
      <c r="ACZ150" s="597"/>
      <c r="ADA150" s="597"/>
      <c r="ADB150" s="597"/>
      <c r="ADC150" s="597"/>
      <c r="ADD150" s="597"/>
      <c r="ADE150" s="597"/>
      <c r="ADF150" s="597"/>
      <c r="ADG150" s="597"/>
      <c r="ADH150" s="597"/>
      <c r="ADI150" s="597"/>
      <c r="ADJ150" s="597"/>
      <c r="ADK150" s="597"/>
      <c r="ADL150" s="597"/>
      <c r="ADM150" s="597"/>
      <c r="ADN150" s="597"/>
      <c r="ADO150" s="597"/>
      <c r="ADP150" s="597"/>
      <c r="ADQ150" s="597"/>
      <c r="ADR150" s="597"/>
      <c r="ADS150" s="597"/>
      <c r="ADT150" s="597"/>
      <c r="ADU150" s="597"/>
      <c r="ADV150" s="597"/>
      <c r="ADW150" s="597"/>
      <c r="ADX150" s="597"/>
      <c r="ADY150" s="597"/>
      <c r="ADZ150" s="597"/>
      <c r="AEA150" s="597"/>
      <c r="AEB150" s="597"/>
      <c r="AEC150" s="597"/>
      <c r="AED150" s="597"/>
      <c r="AEE150" s="597"/>
      <c r="AEF150" s="597"/>
      <c r="AEG150" s="597"/>
      <c r="AEH150" s="597"/>
      <c r="AEI150" s="597"/>
      <c r="AEJ150" s="597"/>
      <c r="AEK150" s="597"/>
      <c r="AEL150" s="597"/>
      <c r="AEM150" s="597"/>
      <c r="AEN150" s="597"/>
      <c r="AEO150" s="597"/>
      <c r="AEP150" s="597"/>
      <c r="AEQ150" s="597"/>
      <c r="AER150" s="597"/>
      <c r="AES150" s="597"/>
      <c r="AET150" s="597"/>
      <c r="AEU150" s="597"/>
      <c r="AEV150" s="597"/>
      <c r="AEW150" s="597"/>
      <c r="AEX150" s="597"/>
      <c r="AEY150" s="597"/>
      <c r="AEZ150" s="597"/>
      <c r="AFA150" s="597"/>
      <c r="AFB150" s="597"/>
      <c r="AFC150" s="597"/>
      <c r="AFD150" s="597"/>
      <c r="AFE150" s="597"/>
      <c r="AFF150" s="597"/>
      <c r="AFG150" s="597"/>
      <c r="AFH150" s="597"/>
      <c r="AFI150" s="597"/>
      <c r="AFJ150" s="597"/>
      <c r="AFK150" s="597"/>
      <c r="AFL150" s="597"/>
      <c r="AFM150" s="597"/>
      <c r="AFN150" s="597"/>
      <c r="AFO150" s="597"/>
      <c r="AFP150" s="597"/>
      <c r="AFQ150" s="597"/>
      <c r="AFR150" s="597"/>
      <c r="AFS150" s="597"/>
      <c r="AFT150" s="597"/>
      <c r="AFU150" s="597"/>
      <c r="AFV150" s="597"/>
      <c r="AFW150" s="597"/>
      <c r="AFX150" s="597"/>
      <c r="AFY150" s="597"/>
      <c r="AFZ150" s="597"/>
      <c r="AGA150" s="597"/>
      <c r="AGB150" s="597"/>
      <c r="AGC150" s="597"/>
      <c r="AGD150" s="597"/>
      <c r="AGE150" s="597"/>
      <c r="AGF150" s="597"/>
      <c r="AGG150" s="597"/>
      <c r="AGH150" s="597"/>
      <c r="AGI150" s="597"/>
      <c r="AGJ150" s="597"/>
      <c r="AGK150" s="597"/>
      <c r="AGL150" s="597"/>
      <c r="AGM150" s="597"/>
      <c r="AGN150" s="597"/>
      <c r="AGO150" s="597"/>
      <c r="AGP150" s="597"/>
      <c r="AGQ150" s="597"/>
      <c r="AGR150" s="597"/>
      <c r="AGS150" s="597"/>
      <c r="AGT150" s="597"/>
      <c r="AGU150" s="597"/>
      <c r="AGV150" s="597"/>
      <c r="AGW150" s="597"/>
      <c r="AGX150" s="597"/>
      <c r="AGY150" s="597"/>
      <c r="AGZ150" s="597"/>
      <c r="AHA150" s="597"/>
      <c r="AHB150" s="597"/>
      <c r="AHC150" s="597"/>
      <c r="AHD150" s="597"/>
      <c r="AHE150" s="597"/>
      <c r="AHF150" s="597"/>
      <c r="AHG150" s="597"/>
      <c r="AHH150" s="597"/>
      <c r="AHI150" s="597"/>
      <c r="AHJ150" s="597"/>
      <c r="AHK150" s="597"/>
      <c r="AHL150" s="597"/>
      <c r="AHM150" s="597"/>
      <c r="AHN150" s="597"/>
      <c r="AHO150" s="597"/>
      <c r="AHP150" s="597"/>
      <c r="AHQ150" s="597"/>
      <c r="AHR150" s="597"/>
      <c r="AHS150" s="597"/>
      <c r="AHT150" s="597"/>
      <c r="AHU150" s="597"/>
      <c r="AHV150" s="597"/>
      <c r="AHW150" s="597"/>
      <c r="AHX150" s="597"/>
      <c r="AHY150" s="597"/>
      <c r="AHZ150" s="597"/>
      <c r="AIA150" s="597"/>
      <c r="AIB150" s="597"/>
      <c r="AIC150" s="597"/>
      <c r="AID150" s="597"/>
      <c r="AIE150" s="597"/>
      <c r="AIF150" s="597"/>
      <c r="AIG150" s="597"/>
      <c r="AIH150" s="597"/>
      <c r="AII150" s="597"/>
      <c r="AIJ150" s="597"/>
      <c r="AIK150" s="597"/>
      <c r="AIL150" s="597"/>
      <c r="AIM150" s="597"/>
      <c r="AIN150" s="597"/>
      <c r="AIO150" s="597"/>
      <c r="AIP150" s="597"/>
      <c r="AIQ150" s="597"/>
      <c r="AIR150" s="597"/>
      <c r="AIS150" s="597"/>
      <c r="AIT150" s="597"/>
      <c r="AIU150" s="597"/>
      <c r="AIV150" s="597"/>
      <c r="AIW150" s="597"/>
      <c r="AIX150" s="597"/>
      <c r="AIY150" s="597"/>
      <c r="AIZ150" s="597"/>
      <c r="AJA150" s="597"/>
      <c r="AJB150" s="597"/>
      <c r="AJC150" s="597"/>
      <c r="AJD150" s="597"/>
      <c r="AJE150" s="597"/>
      <c r="AJF150" s="597"/>
      <c r="AJG150" s="597"/>
      <c r="AJH150" s="597"/>
      <c r="AJI150" s="597"/>
      <c r="AJJ150" s="597"/>
      <c r="AJK150" s="597"/>
      <c r="AJL150" s="597"/>
      <c r="AJM150" s="597"/>
      <c r="AJN150" s="597"/>
      <c r="AJO150" s="597"/>
      <c r="AJP150" s="597"/>
      <c r="AJQ150" s="597"/>
      <c r="AJR150" s="597"/>
      <c r="AJS150" s="597"/>
      <c r="AJT150" s="597"/>
      <c r="AJU150" s="597"/>
      <c r="AJV150" s="597"/>
      <c r="AJW150" s="597"/>
      <c r="AJX150" s="597"/>
      <c r="AJY150" s="597"/>
      <c r="AJZ150" s="597"/>
      <c r="AKA150" s="597"/>
      <c r="AKB150" s="597"/>
      <c r="AKC150" s="597"/>
      <c r="AKD150" s="597"/>
      <c r="AKE150" s="597"/>
      <c r="AKF150" s="597"/>
      <c r="AKG150" s="597"/>
      <c r="AKH150" s="597"/>
      <c r="AKI150" s="597"/>
      <c r="AKJ150" s="597"/>
      <c r="AKK150" s="597"/>
      <c r="AKL150" s="597"/>
      <c r="AKM150" s="597"/>
      <c r="AKN150" s="597"/>
      <c r="AKO150" s="597"/>
      <c r="AKP150" s="597"/>
      <c r="AKQ150" s="597"/>
      <c r="AKR150" s="597"/>
      <c r="AKS150" s="597"/>
      <c r="AKT150" s="597"/>
      <c r="AKU150" s="597"/>
      <c r="AKV150" s="597"/>
      <c r="AKW150" s="597"/>
      <c r="AKX150" s="597"/>
      <c r="AKY150" s="597"/>
      <c r="AKZ150" s="597"/>
      <c r="ALA150" s="597"/>
      <c r="ALB150" s="597"/>
      <c r="ALC150" s="597"/>
      <c r="ALD150" s="597"/>
      <c r="ALE150" s="597"/>
      <c r="ALF150" s="597"/>
      <c r="ALG150" s="597"/>
      <c r="ALH150" s="597"/>
      <c r="ALI150" s="597"/>
      <c r="ALJ150" s="597"/>
      <c r="ALK150" s="597"/>
      <c r="ALL150" s="597"/>
      <c r="ALM150" s="597"/>
      <c r="ALN150" s="597"/>
      <c r="ALO150" s="597"/>
      <c r="ALP150" s="597"/>
      <c r="ALQ150" s="597"/>
      <c r="ALR150" s="597"/>
      <c r="ALS150" s="597"/>
      <c r="ALT150" s="597"/>
      <c r="ALU150" s="597"/>
      <c r="ALV150" s="597"/>
      <c r="ALW150" s="597"/>
      <c r="ALX150" s="597"/>
      <c r="ALY150" s="597"/>
      <c r="ALZ150" s="597"/>
      <c r="AMA150" s="597"/>
      <c r="AMB150" s="597"/>
      <c r="AMC150" s="597"/>
      <c r="AMD150" s="597"/>
      <c r="AME150" s="597"/>
      <c r="AMF150" s="597"/>
      <c r="AMG150" s="597"/>
      <c r="AMH150" s="597"/>
      <c r="AMI150" s="597"/>
      <c r="AMJ150" s="597"/>
      <c r="AMK150" s="597"/>
      <c r="AML150" s="597"/>
      <c r="AMM150" s="597"/>
      <c r="AMN150" s="597"/>
      <c r="AMO150" s="597"/>
      <c r="AMP150" s="597"/>
      <c r="AMQ150" s="597"/>
      <c r="AMR150" s="597"/>
      <c r="AMS150" s="597"/>
      <c r="AMT150" s="597"/>
      <c r="AMU150" s="597"/>
      <c r="AMV150" s="597"/>
      <c r="AMW150" s="597"/>
      <c r="AMX150" s="597"/>
      <c r="AMY150" s="597"/>
      <c r="AMZ150" s="597"/>
      <c r="ANA150" s="597"/>
      <c r="ANB150" s="597"/>
      <c r="ANC150" s="597"/>
      <c r="AND150" s="597"/>
      <c r="ANE150" s="597"/>
      <c r="ANF150" s="597"/>
      <c r="ANG150" s="597"/>
      <c r="ANH150" s="597"/>
      <c r="ANI150" s="597"/>
      <c r="ANJ150" s="597"/>
      <c r="ANK150" s="597"/>
      <c r="ANL150" s="597"/>
      <c r="ANM150" s="597"/>
      <c r="ANN150" s="597"/>
      <c r="ANO150" s="597"/>
      <c r="ANP150" s="597"/>
      <c r="ANQ150" s="597"/>
      <c r="ANR150" s="597"/>
      <c r="ANS150" s="597"/>
      <c r="ANT150" s="597"/>
      <c r="ANU150" s="597"/>
      <c r="ANV150" s="597"/>
      <c r="ANW150" s="597"/>
      <c r="ANX150" s="597"/>
      <c r="ANY150" s="597"/>
      <c r="ANZ150" s="597"/>
      <c r="AOA150" s="597"/>
      <c r="AOB150" s="597"/>
      <c r="AOC150" s="597"/>
      <c r="AOD150" s="597"/>
      <c r="AOE150" s="597"/>
      <c r="AOF150" s="597"/>
      <c r="AOG150" s="597"/>
      <c r="AOH150" s="597"/>
      <c r="AOI150" s="597"/>
      <c r="AOJ150" s="597"/>
      <c r="AOK150" s="597"/>
      <c r="AOL150" s="597"/>
      <c r="AOM150" s="597"/>
      <c r="AON150" s="597"/>
      <c r="AOO150" s="597"/>
      <c r="AOP150" s="597"/>
      <c r="AOQ150" s="597"/>
      <c r="AOR150" s="597"/>
      <c r="AOS150" s="597"/>
      <c r="AOT150" s="597"/>
      <c r="AOU150" s="597"/>
      <c r="AOV150" s="597"/>
      <c r="AOW150" s="597"/>
      <c r="AOX150" s="597"/>
      <c r="AOY150" s="597"/>
      <c r="AOZ150" s="597"/>
      <c r="APA150" s="597"/>
      <c r="APB150" s="597"/>
      <c r="APC150" s="597"/>
      <c r="APD150" s="597"/>
      <c r="APE150" s="597"/>
      <c r="APF150" s="597"/>
      <c r="APG150" s="597"/>
      <c r="APH150" s="597"/>
      <c r="API150" s="597"/>
      <c r="APJ150" s="597"/>
      <c r="APK150" s="597"/>
      <c r="APL150" s="597"/>
      <c r="APM150" s="597"/>
      <c r="APN150" s="597"/>
      <c r="APO150" s="597"/>
      <c r="APP150" s="597"/>
      <c r="APQ150" s="597"/>
      <c r="APR150" s="597"/>
      <c r="APS150" s="597"/>
      <c r="APT150" s="597"/>
      <c r="APU150" s="597"/>
      <c r="APV150" s="597"/>
      <c r="APW150" s="597"/>
      <c r="APX150" s="597"/>
      <c r="APY150" s="597"/>
      <c r="APZ150" s="597"/>
      <c r="AQA150" s="597"/>
      <c r="AQB150" s="597"/>
      <c r="AQC150" s="597"/>
      <c r="AQD150" s="597"/>
      <c r="AQE150" s="597"/>
      <c r="AQF150" s="597"/>
      <c r="AQG150" s="597"/>
      <c r="AQH150" s="597"/>
      <c r="AQI150" s="597"/>
      <c r="AQJ150" s="597"/>
      <c r="AQK150" s="597"/>
      <c r="AQL150" s="597"/>
      <c r="AQM150" s="597"/>
      <c r="AQN150" s="597"/>
      <c r="AQO150" s="597"/>
      <c r="AQP150" s="597"/>
      <c r="AQQ150" s="597"/>
      <c r="AQR150" s="597"/>
      <c r="AQS150" s="597"/>
      <c r="AQT150" s="597"/>
      <c r="AQU150" s="597"/>
      <c r="AQV150" s="597"/>
      <c r="AQW150" s="597"/>
      <c r="AQX150" s="597"/>
      <c r="AQY150" s="597"/>
      <c r="AQZ150" s="597"/>
      <c r="ARA150" s="597"/>
      <c r="ARB150" s="597"/>
      <c r="ARC150" s="597"/>
      <c r="ARD150" s="597"/>
      <c r="ARE150" s="597"/>
      <c r="ARF150" s="597"/>
      <c r="ARG150" s="597"/>
      <c r="ARH150" s="597"/>
      <c r="ARI150" s="597"/>
      <c r="ARJ150" s="597"/>
      <c r="ARK150" s="597"/>
      <c r="ARL150" s="597"/>
      <c r="ARM150" s="597"/>
      <c r="ARN150" s="597"/>
      <c r="ARO150" s="597"/>
      <c r="ARP150" s="597"/>
      <c r="ARQ150" s="597"/>
      <c r="ARR150" s="597"/>
      <c r="ARS150" s="597"/>
      <c r="ART150" s="597"/>
      <c r="ARU150" s="597"/>
      <c r="ARV150" s="597"/>
      <c r="ARW150" s="597"/>
      <c r="ARX150" s="597"/>
      <c r="ARY150" s="597"/>
      <c r="ARZ150" s="597"/>
      <c r="ASA150" s="597"/>
      <c r="ASB150" s="597"/>
      <c r="ASC150" s="597"/>
      <c r="ASD150" s="597"/>
      <c r="ASE150" s="597"/>
      <c r="ASF150" s="597"/>
      <c r="ASG150" s="597"/>
      <c r="ASH150" s="597"/>
      <c r="ASI150" s="597"/>
      <c r="ASJ150" s="597"/>
      <c r="ASK150" s="597"/>
      <c r="ASL150" s="597"/>
      <c r="ASM150" s="597"/>
      <c r="ASN150" s="597"/>
      <c r="ASO150" s="597"/>
      <c r="ASP150" s="597"/>
      <c r="ASQ150" s="597"/>
      <c r="ASR150" s="597"/>
      <c r="ASS150" s="597"/>
      <c r="AST150" s="597"/>
      <c r="ASU150" s="597"/>
      <c r="ASV150" s="597"/>
      <c r="ASW150" s="597"/>
      <c r="ASX150" s="597"/>
      <c r="ASY150" s="597"/>
      <c r="ASZ150" s="597"/>
      <c r="ATA150" s="597"/>
      <c r="ATB150" s="597"/>
      <c r="ATC150" s="597"/>
      <c r="ATD150" s="597"/>
      <c r="ATE150" s="597"/>
      <c r="ATF150" s="597"/>
      <c r="ATG150" s="597"/>
      <c r="ATH150" s="597"/>
      <c r="ATI150" s="597"/>
      <c r="ATJ150" s="597"/>
      <c r="ATK150" s="597"/>
      <c r="ATL150" s="597"/>
      <c r="ATM150" s="597"/>
      <c r="ATN150" s="597"/>
      <c r="ATO150" s="597"/>
      <c r="ATP150" s="597"/>
      <c r="ATQ150" s="597"/>
      <c r="ATR150" s="597"/>
      <c r="ATS150" s="597"/>
      <c r="ATT150" s="597"/>
      <c r="ATU150" s="597"/>
      <c r="ATV150" s="597"/>
      <c r="ATW150" s="597"/>
      <c r="ATX150" s="597"/>
      <c r="ATY150" s="597"/>
      <c r="ATZ150" s="597"/>
      <c r="AUA150" s="597"/>
      <c r="AUB150" s="597"/>
      <c r="AUC150" s="597"/>
      <c r="AUD150" s="597"/>
      <c r="AUE150" s="597"/>
      <c r="AUF150" s="597"/>
      <c r="AUG150" s="597"/>
      <c r="AUH150" s="597"/>
      <c r="AUI150" s="597"/>
      <c r="AUJ150" s="597"/>
      <c r="AUK150" s="597"/>
      <c r="AUL150" s="597"/>
      <c r="AUM150" s="597"/>
      <c r="AUN150" s="597"/>
      <c r="AUO150" s="597"/>
      <c r="AUP150" s="597"/>
      <c r="AUQ150" s="597"/>
      <c r="AUR150" s="597"/>
      <c r="AUS150" s="597"/>
      <c r="AUT150" s="597"/>
      <c r="AUU150" s="597"/>
      <c r="AUV150" s="597"/>
      <c r="AUW150" s="597"/>
      <c r="AUX150" s="597"/>
      <c r="AUY150" s="597"/>
      <c r="AUZ150" s="597"/>
      <c r="AVA150" s="597"/>
      <c r="AVB150" s="597"/>
      <c r="AVC150" s="597"/>
      <c r="AVD150" s="597"/>
      <c r="AVE150" s="597"/>
      <c r="AVF150" s="597"/>
      <c r="AVG150" s="597"/>
      <c r="AVH150" s="597"/>
      <c r="AVI150" s="597"/>
      <c r="AVJ150" s="597"/>
      <c r="AVK150" s="597"/>
      <c r="AVL150" s="597"/>
      <c r="AVM150" s="597"/>
      <c r="AVN150" s="597"/>
      <c r="AVO150" s="597"/>
      <c r="AVP150" s="597"/>
      <c r="AVQ150" s="597"/>
      <c r="AVR150" s="597"/>
      <c r="AVS150" s="597"/>
      <c r="AVT150" s="597"/>
      <c r="AVU150" s="597"/>
      <c r="AVV150" s="597"/>
      <c r="AVW150" s="597"/>
      <c r="AVX150" s="597"/>
      <c r="AVY150" s="597"/>
      <c r="AVZ150" s="597"/>
      <c r="AWA150" s="597"/>
      <c r="AWB150" s="597"/>
      <c r="AWC150" s="597"/>
      <c r="AWD150" s="597"/>
      <c r="AWE150" s="597"/>
      <c r="AWF150" s="597"/>
      <c r="AWG150" s="597"/>
      <c r="AWH150" s="597"/>
      <c r="AWI150" s="597"/>
      <c r="AWJ150" s="597"/>
      <c r="AWK150" s="597"/>
      <c r="AWL150" s="597"/>
      <c r="AWM150" s="597"/>
      <c r="AWN150" s="597"/>
      <c r="AWO150" s="597"/>
      <c r="AWP150" s="597"/>
      <c r="AWQ150" s="597"/>
      <c r="AWR150" s="597"/>
      <c r="AWS150" s="597"/>
      <c r="AWT150" s="597"/>
      <c r="AWU150" s="597"/>
      <c r="AWV150" s="597"/>
      <c r="AWW150" s="597"/>
      <c r="AWX150" s="597"/>
      <c r="AWY150" s="597"/>
      <c r="AWZ150" s="597"/>
      <c r="AXA150" s="597"/>
      <c r="AXB150" s="597"/>
      <c r="AXC150" s="597"/>
      <c r="AXD150" s="597"/>
      <c r="AXE150" s="597"/>
      <c r="AXF150" s="597"/>
      <c r="AXG150" s="597"/>
      <c r="AXH150" s="597"/>
      <c r="AXI150" s="597"/>
      <c r="AXJ150" s="597"/>
      <c r="AXK150" s="597"/>
      <c r="AXL150" s="597"/>
      <c r="AXM150" s="597"/>
      <c r="AXN150" s="597"/>
      <c r="AXO150" s="597"/>
      <c r="AXP150" s="597"/>
      <c r="AXQ150" s="597"/>
      <c r="AXR150" s="597"/>
      <c r="AXS150" s="597"/>
      <c r="AXT150" s="597"/>
      <c r="AXU150" s="597"/>
      <c r="AXV150" s="597"/>
      <c r="AXW150" s="597"/>
      <c r="AXX150" s="597"/>
      <c r="AXY150" s="597"/>
      <c r="AXZ150" s="597"/>
      <c r="AYA150" s="597"/>
      <c r="AYB150" s="597"/>
      <c r="AYC150" s="597"/>
      <c r="AYD150" s="597"/>
      <c r="AYE150" s="597"/>
      <c r="AYF150" s="597"/>
      <c r="AYG150" s="597"/>
      <c r="AYH150" s="597"/>
      <c r="AYI150" s="597"/>
      <c r="AYJ150" s="597"/>
      <c r="AYK150" s="597"/>
      <c r="AYL150" s="597"/>
      <c r="AYM150" s="597"/>
      <c r="AYN150" s="597"/>
      <c r="AYO150" s="597"/>
      <c r="AYP150" s="597"/>
      <c r="AYQ150" s="597"/>
      <c r="AYR150" s="597"/>
      <c r="AYS150" s="597"/>
      <c r="AYT150" s="597"/>
      <c r="AYU150" s="597"/>
      <c r="AYV150" s="597"/>
      <c r="AYW150" s="597"/>
      <c r="AYX150" s="597"/>
      <c r="AYY150" s="597"/>
      <c r="AYZ150" s="597"/>
      <c r="AZA150" s="597"/>
      <c r="AZB150" s="597"/>
      <c r="AZC150" s="597"/>
      <c r="AZD150" s="597"/>
      <c r="AZE150" s="597"/>
      <c r="AZF150" s="597"/>
      <c r="AZG150" s="597"/>
      <c r="AZH150" s="597"/>
      <c r="AZI150" s="597"/>
      <c r="AZJ150" s="597"/>
      <c r="AZK150" s="597"/>
      <c r="AZL150" s="597"/>
      <c r="AZM150" s="597"/>
      <c r="AZN150" s="597"/>
      <c r="AZO150" s="597"/>
      <c r="AZP150" s="597"/>
      <c r="AZQ150" s="597"/>
      <c r="AZR150" s="597"/>
      <c r="AZS150" s="597"/>
      <c r="AZT150" s="597"/>
      <c r="AZU150" s="597"/>
      <c r="AZV150" s="597"/>
      <c r="AZW150" s="597"/>
      <c r="AZX150" s="597"/>
      <c r="AZY150" s="597"/>
      <c r="AZZ150" s="597"/>
      <c r="BAA150" s="597"/>
      <c r="BAB150" s="597"/>
      <c r="BAC150" s="597"/>
      <c r="BAD150" s="597"/>
      <c r="BAE150" s="597"/>
      <c r="BAF150" s="597"/>
      <c r="BAG150" s="597"/>
      <c r="BAH150" s="597"/>
      <c r="BAI150" s="597"/>
      <c r="BAJ150" s="597"/>
      <c r="BAK150" s="597"/>
      <c r="BAL150" s="597"/>
      <c r="BAM150" s="597"/>
      <c r="BAN150" s="597"/>
      <c r="BAO150" s="597"/>
      <c r="BAP150" s="597"/>
      <c r="BAQ150" s="597"/>
      <c r="BAR150" s="597"/>
      <c r="BAS150" s="597"/>
      <c r="BAT150" s="597"/>
      <c r="BAU150" s="597"/>
      <c r="BAV150" s="597"/>
      <c r="BAW150" s="597"/>
      <c r="BAX150" s="597"/>
      <c r="BAY150" s="597"/>
      <c r="BAZ150" s="597"/>
      <c r="BBA150" s="597"/>
      <c r="BBB150" s="597"/>
      <c r="BBC150" s="597"/>
      <c r="BBD150" s="597"/>
      <c r="BBE150" s="597"/>
      <c r="BBF150" s="597"/>
      <c r="BBG150" s="597"/>
      <c r="BBH150" s="597"/>
      <c r="BBI150" s="597"/>
      <c r="BBJ150" s="597"/>
      <c r="BBK150" s="597"/>
      <c r="BBL150" s="597"/>
      <c r="BBM150" s="597"/>
      <c r="BBN150" s="597"/>
      <c r="BBO150" s="597"/>
      <c r="BBP150" s="597"/>
      <c r="BBQ150" s="597"/>
      <c r="BBR150" s="597"/>
      <c r="BBS150" s="597"/>
      <c r="BBT150" s="597"/>
      <c r="BBU150" s="597"/>
      <c r="BBV150" s="597"/>
      <c r="BBW150" s="597"/>
      <c r="BBX150" s="597"/>
      <c r="BBY150" s="597"/>
      <c r="BBZ150" s="597"/>
      <c r="BCA150" s="597"/>
      <c r="BCB150" s="597"/>
      <c r="BCC150" s="597"/>
      <c r="BCD150" s="597"/>
      <c r="BCE150" s="597"/>
      <c r="BCF150" s="597"/>
      <c r="BCG150" s="597"/>
      <c r="BCH150" s="597"/>
      <c r="BCI150" s="597"/>
      <c r="BCJ150" s="597"/>
      <c r="BCK150" s="597"/>
      <c r="BCL150" s="597"/>
      <c r="BCM150" s="597"/>
      <c r="BCN150" s="597"/>
      <c r="BCO150" s="597"/>
      <c r="BCP150" s="597"/>
      <c r="BCQ150" s="597"/>
      <c r="BCR150" s="597"/>
      <c r="BCS150" s="597"/>
      <c r="BCT150" s="597"/>
      <c r="BCU150" s="597"/>
      <c r="BCV150" s="597"/>
      <c r="BCW150" s="597"/>
      <c r="BCX150" s="597"/>
      <c r="BCY150" s="597"/>
      <c r="BCZ150" s="597"/>
      <c r="BDA150" s="597"/>
      <c r="BDB150" s="597"/>
      <c r="BDC150" s="597"/>
      <c r="BDD150" s="597"/>
      <c r="BDE150" s="597"/>
      <c r="BDF150" s="597"/>
      <c r="BDG150" s="597"/>
      <c r="BDH150" s="597"/>
      <c r="BDI150" s="597"/>
      <c r="BDJ150" s="597"/>
      <c r="BDK150" s="597"/>
      <c r="BDL150" s="597"/>
      <c r="BDM150" s="597"/>
      <c r="BDN150" s="597"/>
      <c r="BDO150" s="597"/>
      <c r="BDP150" s="597"/>
      <c r="BDQ150" s="597"/>
      <c r="BDR150" s="597"/>
      <c r="BDS150" s="597"/>
      <c r="BDT150" s="597"/>
      <c r="BDU150" s="597"/>
      <c r="BDV150" s="597"/>
      <c r="BDW150" s="597"/>
      <c r="BDX150" s="597"/>
      <c r="BDY150" s="597"/>
      <c r="BDZ150" s="597"/>
      <c r="BEA150" s="597"/>
      <c r="BEB150" s="597"/>
      <c r="BEC150" s="597"/>
      <c r="BED150" s="597"/>
      <c r="BEE150" s="597"/>
      <c r="BEF150" s="597"/>
      <c r="BEG150" s="597"/>
      <c r="BEH150" s="597"/>
      <c r="BEI150" s="597"/>
      <c r="BEJ150" s="597"/>
      <c r="BEK150" s="597"/>
      <c r="BEL150" s="597"/>
      <c r="BEM150" s="597"/>
      <c r="BEN150" s="597"/>
      <c r="BEO150" s="597"/>
      <c r="BEP150" s="597"/>
      <c r="BEQ150" s="597"/>
      <c r="BER150" s="597"/>
      <c r="BES150" s="597"/>
      <c r="BET150" s="597"/>
      <c r="BEU150" s="597"/>
      <c r="BEV150" s="597"/>
      <c r="BEW150" s="597"/>
      <c r="BEX150" s="597"/>
      <c r="BEY150" s="597"/>
      <c r="BEZ150" s="597"/>
      <c r="BFA150" s="597"/>
      <c r="BFB150" s="597"/>
      <c r="BFC150" s="597"/>
      <c r="BFD150" s="597"/>
      <c r="BFE150" s="597"/>
      <c r="BFF150" s="597"/>
      <c r="BFG150" s="597"/>
      <c r="BFH150" s="597"/>
      <c r="BFI150" s="597"/>
      <c r="BFJ150" s="597"/>
      <c r="BFK150" s="597"/>
      <c r="BFL150" s="597"/>
      <c r="BFM150" s="597"/>
      <c r="BFN150" s="597"/>
      <c r="BFO150" s="597"/>
      <c r="BFP150" s="597"/>
      <c r="BFQ150" s="597"/>
      <c r="BFR150" s="597"/>
      <c r="BFS150" s="597"/>
      <c r="BFT150" s="597"/>
      <c r="BFU150" s="597"/>
      <c r="BFV150" s="597"/>
      <c r="BFW150" s="597"/>
      <c r="BFX150" s="597"/>
      <c r="BFY150" s="597"/>
      <c r="BFZ150" s="597"/>
      <c r="BGA150" s="597"/>
      <c r="BGB150" s="597"/>
      <c r="BGC150" s="597"/>
      <c r="BGD150" s="597"/>
      <c r="BGE150" s="597"/>
      <c r="BGF150" s="597"/>
      <c r="BGG150" s="597"/>
      <c r="BGH150" s="597"/>
      <c r="BGI150" s="597"/>
      <c r="BGJ150" s="597"/>
      <c r="BGK150" s="597"/>
      <c r="BGL150" s="597"/>
      <c r="BGM150" s="597"/>
      <c r="BGN150" s="597"/>
      <c r="BGO150" s="597"/>
      <c r="BGP150" s="597"/>
      <c r="BGQ150" s="597"/>
      <c r="BGR150" s="597"/>
      <c r="BGS150" s="597"/>
      <c r="BGT150" s="597"/>
      <c r="BGU150" s="597"/>
      <c r="BGV150" s="597"/>
      <c r="BGW150" s="597"/>
      <c r="BGX150" s="597"/>
      <c r="BGY150" s="597"/>
      <c r="BGZ150" s="597"/>
      <c r="BHA150" s="597"/>
      <c r="BHB150" s="597"/>
      <c r="BHC150" s="597"/>
      <c r="BHD150" s="597"/>
      <c r="BHE150" s="597"/>
      <c r="BHF150" s="597"/>
      <c r="BHG150" s="597"/>
      <c r="BHH150" s="597"/>
      <c r="BHI150" s="597"/>
      <c r="BHJ150" s="597"/>
      <c r="BHK150" s="597"/>
      <c r="BHL150" s="597"/>
      <c r="BHM150" s="597"/>
      <c r="BHN150" s="597"/>
      <c r="BHO150" s="597"/>
      <c r="BHP150" s="597"/>
      <c r="BHQ150" s="597"/>
      <c r="BHR150" s="597"/>
      <c r="BHS150" s="597"/>
      <c r="BHT150" s="597"/>
      <c r="BHU150" s="597"/>
      <c r="BHV150" s="597"/>
      <c r="BHW150" s="597"/>
      <c r="BHX150" s="597"/>
      <c r="BHY150" s="597"/>
      <c r="BHZ150" s="597"/>
      <c r="BIA150" s="597"/>
      <c r="BIB150" s="597"/>
      <c r="BIC150" s="597"/>
      <c r="BID150" s="597"/>
      <c r="BIE150" s="597"/>
      <c r="BIF150" s="597"/>
      <c r="BIG150" s="597"/>
      <c r="BIH150" s="597"/>
      <c r="BII150" s="597"/>
      <c r="BIJ150" s="597"/>
      <c r="BIK150" s="597"/>
      <c r="BIL150" s="597"/>
      <c r="BIM150" s="597"/>
      <c r="BIN150" s="597"/>
      <c r="BIO150" s="597"/>
      <c r="BIP150" s="597"/>
      <c r="BIQ150" s="597"/>
      <c r="BIR150" s="597"/>
      <c r="BIS150" s="597"/>
      <c r="BIT150" s="597"/>
      <c r="BIU150" s="597"/>
      <c r="BIV150" s="597"/>
      <c r="BIW150" s="597"/>
      <c r="BIX150" s="597"/>
      <c r="BIY150" s="597"/>
      <c r="BIZ150" s="597"/>
      <c r="BJA150" s="597"/>
      <c r="BJB150" s="597"/>
      <c r="BJC150" s="597"/>
      <c r="BJD150" s="597"/>
      <c r="BJE150" s="597"/>
      <c r="BJF150" s="597"/>
      <c r="BJG150" s="597"/>
      <c r="BJH150" s="597"/>
      <c r="BJI150" s="597"/>
      <c r="BJJ150" s="597"/>
      <c r="BJK150" s="597"/>
      <c r="BJL150" s="597"/>
      <c r="BJM150" s="597"/>
      <c r="BJN150" s="597"/>
      <c r="BJO150" s="597"/>
      <c r="BJP150" s="597"/>
      <c r="BJQ150" s="597"/>
      <c r="BJR150" s="597"/>
      <c r="BJS150" s="597"/>
      <c r="BJT150" s="597"/>
      <c r="BJU150" s="597"/>
      <c r="BJV150" s="597"/>
      <c r="BJW150" s="597"/>
      <c r="BJX150" s="597"/>
      <c r="BJY150" s="597"/>
      <c r="BJZ150" s="597"/>
      <c r="BKA150" s="597"/>
      <c r="BKB150" s="597"/>
      <c r="BKC150" s="597"/>
      <c r="BKD150" s="597"/>
      <c r="BKE150" s="597"/>
      <c r="BKF150" s="597"/>
      <c r="BKG150" s="597"/>
      <c r="BKH150" s="597"/>
      <c r="BKI150" s="597"/>
      <c r="BKJ150" s="597"/>
      <c r="BKK150" s="597"/>
      <c r="BKL150" s="597"/>
      <c r="BKM150" s="597"/>
      <c r="BKN150" s="597"/>
      <c r="BKO150" s="597"/>
      <c r="BKP150" s="597"/>
      <c r="BKQ150" s="597"/>
      <c r="BKR150" s="597"/>
      <c r="BKS150" s="597"/>
      <c r="BKT150" s="597"/>
      <c r="BKU150" s="597"/>
      <c r="BKV150" s="597"/>
      <c r="BKW150" s="597"/>
      <c r="BKX150" s="597"/>
      <c r="BKY150" s="597"/>
      <c r="BKZ150" s="597"/>
      <c r="BLA150" s="597"/>
      <c r="BLB150" s="597"/>
      <c r="BLC150" s="597"/>
      <c r="BLD150" s="597"/>
      <c r="BLE150" s="597"/>
      <c r="BLF150" s="597"/>
      <c r="BLG150" s="597"/>
      <c r="BLH150" s="597"/>
      <c r="BLI150" s="597"/>
      <c r="BLJ150" s="597"/>
      <c r="BLK150" s="597"/>
      <c r="BLL150" s="597"/>
      <c r="BLM150" s="597"/>
      <c r="BLN150" s="597"/>
      <c r="BLO150" s="597"/>
      <c r="BLP150" s="597"/>
      <c r="BLQ150" s="597"/>
      <c r="BLR150" s="597"/>
      <c r="BLS150" s="597"/>
      <c r="BLT150" s="597"/>
      <c r="BLU150" s="597"/>
      <c r="BLV150" s="597"/>
      <c r="BLW150" s="597"/>
      <c r="BLX150" s="597"/>
      <c r="BLY150" s="597"/>
      <c r="BLZ150" s="597"/>
      <c r="BMA150" s="597"/>
      <c r="BMB150" s="597"/>
      <c r="BMC150" s="597"/>
      <c r="BMD150" s="597"/>
      <c r="BME150" s="597"/>
      <c r="BMF150" s="597"/>
      <c r="BMG150" s="597"/>
      <c r="BMH150" s="597"/>
      <c r="BMI150" s="597"/>
      <c r="BMJ150" s="597"/>
      <c r="BMK150" s="597"/>
      <c r="BML150" s="597"/>
      <c r="BMM150" s="597"/>
      <c r="BMN150" s="597"/>
      <c r="BMO150" s="597"/>
      <c r="BMP150" s="597"/>
      <c r="BMQ150" s="597"/>
      <c r="BMR150" s="597"/>
      <c r="BMS150" s="597"/>
      <c r="BMT150" s="597"/>
      <c r="BMU150" s="597"/>
      <c r="BMV150" s="597"/>
      <c r="BMW150" s="597"/>
      <c r="BMX150" s="597"/>
      <c r="BMY150" s="597"/>
      <c r="BMZ150" s="597"/>
      <c r="BNA150" s="597"/>
      <c r="BNB150" s="597"/>
      <c r="BNC150" s="597"/>
      <c r="BND150" s="597"/>
      <c r="BNE150" s="597"/>
      <c r="BNF150" s="597"/>
      <c r="BNG150" s="597"/>
      <c r="BNH150" s="597"/>
      <c r="BNI150" s="597"/>
      <c r="BNJ150" s="597"/>
      <c r="BNK150" s="597"/>
      <c r="BNL150" s="597"/>
      <c r="BNM150" s="597"/>
      <c r="BNN150" s="597"/>
      <c r="BNO150" s="597"/>
      <c r="BNP150" s="597"/>
      <c r="BNQ150" s="597"/>
      <c r="BNR150" s="597"/>
      <c r="BNS150" s="597"/>
      <c r="BNT150" s="597"/>
      <c r="BNU150" s="597"/>
      <c r="BNV150" s="597"/>
      <c r="BNW150" s="597"/>
      <c r="BNX150" s="597"/>
      <c r="BNY150" s="597"/>
      <c r="BNZ150" s="597"/>
      <c r="BOA150" s="597"/>
      <c r="BOB150" s="597"/>
      <c r="BOC150" s="597"/>
      <c r="BOD150" s="597"/>
      <c r="BOE150" s="597"/>
      <c r="BOF150" s="597"/>
      <c r="BOG150" s="597"/>
      <c r="BOH150" s="597"/>
      <c r="BOI150" s="597"/>
      <c r="BOJ150" s="597"/>
      <c r="BOK150" s="597"/>
      <c r="BOL150" s="597"/>
      <c r="BOM150" s="597"/>
      <c r="BON150" s="597"/>
      <c r="BOO150" s="597"/>
      <c r="BOP150" s="597"/>
      <c r="BOQ150" s="597"/>
      <c r="BOR150" s="597"/>
      <c r="BOS150" s="597"/>
      <c r="BOT150" s="597"/>
      <c r="BOU150" s="597"/>
      <c r="BOV150" s="597"/>
      <c r="BOW150" s="597"/>
      <c r="BOX150" s="597"/>
      <c r="BOY150" s="597"/>
      <c r="BOZ150" s="597"/>
      <c r="BPA150" s="597"/>
      <c r="BPB150" s="597"/>
      <c r="BPC150" s="597"/>
      <c r="BPD150" s="597"/>
      <c r="BPE150" s="597"/>
      <c r="BPF150" s="597"/>
      <c r="BPG150" s="597"/>
      <c r="BPH150" s="597"/>
      <c r="BPI150" s="597"/>
      <c r="BPJ150" s="597"/>
      <c r="BPK150" s="597"/>
      <c r="BPL150" s="597"/>
      <c r="BPM150" s="597"/>
      <c r="BPN150" s="597"/>
      <c r="BPO150" s="597"/>
      <c r="BPP150" s="597"/>
      <c r="BPQ150" s="597"/>
      <c r="BPR150" s="597"/>
      <c r="BPS150" s="597"/>
      <c r="BPT150" s="597"/>
      <c r="BPU150" s="597"/>
      <c r="BPV150" s="597"/>
      <c r="BPW150" s="597"/>
      <c r="BPX150" s="597"/>
      <c r="BPY150" s="597"/>
      <c r="BPZ150" s="597"/>
      <c r="BQA150" s="597"/>
      <c r="BQB150" s="597"/>
      <c r="BQC150" s="597"/>
      <c r="BQD150" s="597"/>
      <c r="BQE150" s="597"/>
      <c r="BQF150" s="597"/>
      <c r="BQG150" s="597"/>
      <c r="BQH150" s="597"/>
      <c r="BQI150" s="597"/>
      <c r="BQJ150" s="597"/>
      <c r="BQK150" s="597"/>
      <c r="BQL150" s="597"/>
      <c r="BQM150" s="597"/>
      <c r="BQN150" s="597"/>
      <c r="BQO150" s="597"/>
      <c r="BQP150" s="597"/>
      <c r="BQQ150" s="597"/>
      <c r="BQR150" s="597"/>
      <c r="BQS150" s="597"/>
      <c r="BQT150" s="597"/>
      <c r="BQU150" s="597"/>
      <c r="BQV150" s="597"/>
      <c r="BQW150" s="597"/>
      <c r="BQX150" s="597"/>
      <c r="BQY150" s="597"/>
      <c r="BQZ150" s="597"/>
      <c r="BRA150" s="597"/>
      <c r="BRB150" s="597"/>
      <c r="BRC150" s="597"/>
      <c r="BRD150" s="597"/>
      <c r="BRE150" s="597"/>
      <c r="BRF150" s="597"/>
      <c r="BRG150" s="597"/>
      <c r="BRH150" s="597"/>
      <c r="BRI150" s="597"/>
      <c r="BRJ150" s="597"/>
      <c r="BRK150" s="597"/>
      <c r="BRL150" s="597"/>
      <c r="BRM150" s="597"/>
      <c r="BRN150" s="597"/>
      <c r="BRO150" s="597"/>
      <c r="BRP150" s="597"/>
      <c r="BRQ150" s="597"/>
      <c r="BRR150" s="597"/>
      <c r="BRS150" s="597"/>
      <c r="BRT150" s="597"/>
      <c r="BRU150" s="597"/>
      <c r="BRV150" s="597"/>
      <c r="BRW150" s="597"/>
      <c r="BRX150" s="597"/>
      <c r="BRY150" s="597"/>
      <c r="BRZ150" s="597"/>
      <c r="BSA150" s="597"/>
      <c r="BSB150" s="597"/>
      <c r="BSC150" s="597"/>
      <c r="BSD150" s="597"/>
      <c r="BSE150" s="597"/>
      <c r="BSF150" s="597"/>
      <c r="BSG150" s="597"/>
      <c r="BSH150" s="597"/>
      <c r="BSI150" s="597"/>
      <c r="BSJ150" s="597"/>
      <c r="BSK150" s="597"/>
      <c r="BSL150" s="597"/>
      <c r="BSM150" s="597"/>
      <c r="BSN150" s="597"/>
      <c r="BSO150" s="597"/>
      <c r="BSP150" s="597"/>
      <c r="BSQ150" s="597"/>
      <c r="BSR150" s="597"/>
      <c r="BSS150" s="597"/>
      <c r="BST150" s="597"/>
      <c r="BSU150" s="597"/>
      <c r="BSV150" s="597"/>
      <c r="BSW150" s="597"/>
      <c r="BSX150" s="597"/>
      <c r="BSY150" s="597"/>
      <c r="BSZ150" s="597"/>
      <c r="BTA150" s="597"/>
      <c r="BTB150" s="597"/>
      <c r="BTC150" s="597"/>
      <c r="BTD150" s="597"/>
      <c r="BTE150" s="597"/>
      <c r="BTF150" s="597"/>
      <c r="BTG150" s="597"/>
      <c r="BTH150" s="597"/>
      <c r="BTI150" s="597"/>
      <c r="BTJ150" s="597"/>
      <c r="BTK150" s="597"/>
      <c r="BTL150" s="597"/>
      <c r="BTM150" s="597"/>
      <c r="BTN150" s="597"/>
      <c r="BTO150" s="597"/>
      <c r="BTP150" s="597"/>
      <c r="BTQ150" s="597"/>
      <c r="BTR150" s="597"/>
      <c r="BTS150" s="597"/>
      <c r="BTT150" s="597"/>
      <c r="BTU150" s="597"/>
      <c r="BTV150" s="597"/>
      <c r="BTW150" s="597"/>
      <c r="BTX150" s="597"/>
      <c r="BTY150" s="597"/>
      <c r="BTZ150" s="597"/>
      <c r="BUA150" s="597"/>
      <c r="BUB150" s="597"/>
      <c r="BUC150" s="597"/>
      <c r="BUD150" s="597"/>
      <c r="BUE150" s="597"/>
      <c r="BUF150" s="597"/>
      <c r="BUG150" s="597"/>
      <c r="BUH150" s="597"/>
      <c r="BUI150" s="597"/>
      <c r="BUJ150" s="597"/>
      <c r="BUK150" s="597"/>
      <c r="BUL150" s="597"/>
      <c r="BUM150" s="597"/>
      <c r="BUN150" s="597"/>
      <c r="BUO150" s="597"/>
      <c r="BUP150" s="597"/>
      <c r="BUQ150" s="597"/>
      <c r="BUR150" s="597"/>
      <c r="BUS150" s="597"/>
      <c r="BUT150" s="597"/>
      <c r="BUU150" s="597"/>
      <c r="BUV150" s="597"/>
      <c r="BUW150" s="597"/>
      <c r="BUX150" s="597"/>
      <c r="BUY150" s="597"/>
      <c r="BUZ150" s="597"/>
      <c r="BVA150" s="597"/>
      <c r="BVB150" s="597"/>
      <c r="BVC150" s="597"/>
      <c r="BVD150" s="597"/>
      <c r="BVE150" s="597"/>
      <c r="BVF150" s="597"/>
      <c r="BVG150" s="597"/>
      <c r="BVH150" s="597"/>
      <c r="BVI150" s="597"/>
      <c r="BVJ150" s="597"/>
      <c r="BVK150" s="597"/>
      <c r="BVL150" s="597"/>
      <c r="BVM150" s="597"/>
      <c r="BVN150" s="597"/>
      <c r="BVO150" s="597"/>
      <c r="BVP150" s="597"/>
      <c r="BVQ150" s="597"/>
      <c r="BVR150" s="597"/>
      <c r="BVS150" s="597"/>
      <c r="BVT150" s="597"/>
      <c r="BVU150" s="597"/>
      <c r="BVV150" s="597"/>
      <c r="BVW150" s="597"/>
      <c r="BVX150" s="597"/>
      <c r="BVY150" s="597"/>
      <c r="BVZ150" s="597"/>
      <c r="BWA150" s="597"/>
      <c r="BWB150" s="597"/>
      <c r="BWC150" s="597"/>
      <c r="BWD150" s="597"/>
      <c r="BWE150" s="597"/>
      <c r="BWF150" s="597"/>
      <c r="BWG150" s="597"/>
      <c r="BWH150" s="597"/>
      <c r="BWI150" s="597"/>
      <c r="BWJ150" s="597"/>
      <c r="BWK150" s="597"/>
      <c r="BWL150" s="597"/>
      <c r="BWM150" s="597"/>
      <c r="BWN150" s="597"/>
      <c r="BWO150" s="597"/>
      <c r="BWP150" s="597"/>
      <c r="BWQ150" s="597"/>
      <c r="BWR150" s="597"/>
      <c r="BWS150" s="597"/>
      <c r="BWT150" s="597"/>
      <c r="BWU150" s="597"/>
      <c r="BWV150" s="597"/>
      <c r="BWW150" s="597"/>
      <c r="BWX150" s="597"/>
      <c r="BWY150" s="597"/>
      <c r="BWZ150" s="597"/>
      <c r="BXA150" s="597"/>
      <c r="BXB150" s="597"/>
      <c r="BXC150" s="597"/>
      <c r="BXD150" s="597"/>
      <c r="BXE150" s="597"/>
      <c r="BXF150" s="597"/>
      <c r="BXG150" s="597"/>
      <c r="BXH150" s="597"/>
      <c r="BXI150" s="597"/>
      <c r="BXJ150" s="597"/>
      <c r="BXK150" s="597"/>
      <c r="BXL150" s="597"/>
      <c r="BXM150" s="597"/>
      <c r="BXN150" s="597"/>
      <c r="BXO150" s="597"/>
      <c r="BXP150" s="597"/>
      <c r="BXQ150" s="597"/>
      <c r="BXR150" s="597"/>
      <c r="BXS150" s="597"/>
      <c r="BXT150" s="597"/>
      <c r="BXU150" s="597"/>
      <c r="BXV150" s="597"/>
      <c r="BXW150" s="597"/>
      <c r="BXX150" s="597"/>
      <c r="BXY150" s="597"/>
      <c r="BXZ150" s="597"/>
      <c r="BYA150" s="597"/>
      <c r="BYB150" s="597"/>
      <c r="BYC150" s="597"/>
      <c r="BYD150" s="597"/>
      <c r="BYE150" s="597"/>
      <c r="BYF150" s="597"/>
      <c r="BYG150" s="597"/>
      <c r="BYH150" s="597"/>
      <c r="BYI150" s="597"/>
      <c r="BYJ150" s="597"/>
      <c r="BYK150" s="597"/>
      <c r="BYL150" s="597"/>
      <c r="BYM150" s="597"/>
      <c r="BYN150" s="597"/>
      <c r="BYO150" s="597"/>
      <c r="BYP150" s="597"/>
      <c r="BYQ150" s="597"/>
      <c r="BYR150" s="597"/>
      <c r="BYS150" s="597"/>
      <c r="BYT150" s="597"/>
      <c r="BYU150" s="597"/>
      <c r="BYV150" s="597"/>
      <c r="BYW150" s="597"/>
      <c r="BYX150" s="597"/>
      <c r="BYY150" s="597"/>
      <c r="BYZ150" s="597"/>
      <c r="BZA150" s="597"/>
      <c r="BZB150" s="597"/>
      <c r="BZC150" s="597"/>
      <c r="BZD150" s="597"/>
      <c r="BZE150" s="597"/>
      <c r="BZF150" s="597"/>
      <c r="BZG150" s="597"/>
      <c r="BZH150" s="597"/>
      <c r="BZI150" s="597"/>
      <c r="BZJ150" s="597"/>
      <c r="BZK150" s="597"/>
      <c r="BZL150" s="597"/>
      <c r="BZM150" s="597"/>
      <c r="BZN150" s="597"/>
      <c r="BZO150" s="597"/>
      <c r="BZP150" s="597"/>
      <c r="BZQ150" s="597"/>
      <c r="BZR150" s="597"/>
      <c r="BZS150" s="597"/>
      <c r="BZT150" s="597"/>
      <c r="BZU150" s="597"/>
      <c r="BZV150" s="597"/>
      <c r="BZW150" s="597"/>
      <c r="BZX150" s="597"/>
      <c r="BZY150" s="597"/>
      <c r="BZZ150" s="597"/>
      <c r="CAA150" s="597"/>
      <c r="CAB150" s="597"/>
      <c r="CAC150" s="597"/>
      <c r="CAD150" s="597"/>
      <c r="CAE150" s="597"/>
      <c r="CAF150" s="597"/>
      <c r="CAG150" s="597"/>
      <c r="CAH150" s="597"/>
      <c r="CAI150" s="597"/>
      <c r="CAJ150" s="597"/>
      <c r="CAK150" s="597"/>
      <c r="CAL150" s="597"/>
      <c r="CAM150" s="597"/>
      <c r="CAN150" s="597"/>
      <c r="CAO150" s="597"/>
      <c r="CAP150" s="597"/>
      <c r="CAQ150" s="597"/>
      <c r="CAR150" s="597"/>
      <c r="CAS150" s="597"/>
      <c r="CAT150" s="597"/>
      <c r="CAU150" s="597"/>
      <c r="CAV150" s="597"/>
      <c r="CAW150" s="597"/>
      <c r="CAX150" s="597"/>
      <c r="CAY150" s="597"/>
      <c r="CAZ150" s="597"/>
      <c r="CBA150" s="597"/>
      <c r="CBB150" s="597"/>
      <c r="CBC150" s="597"/>
      <c r="CBD150" s="597"/>
      <c r="CBE150" s="597"/>
      <c r="CBF150" s="597"/>
      <c r="CBG150" s="597"/>
      <c r="CBH150" s="597"/>
      <c r="CBI150" s="597"/>
      <c r="CBJ150" s="597"/>
      <c r="CBK150" s="597"/>
      <c r="CBL150" s="597"/>
      <c r="CBM150" s="597"/>
      <c r="CBN150" s="597"/>
      <c r="CBO150" s="597"/>
      <c r="CBP150" s="597"/>
      <c r="CBQ150" s="597"/>
      <c r="CBR150" s="597"/>
      <c r="CBS150" s="597"/>
      <c r="CBT150" s="597"/>
      <c r="CBU150" s="597"/>
      <c r="CBV150" s="597"/>
      <c r="CBW150" s="597"/>
      <c r="CBX150" s="597"/>
      <c r="CBY150" s="597"/>
      <c r="CBZ150" s="597"/>
      <c r="CCA150" s="597"/>
      <c r="CCB150" s="597"/>
      <c r="CCC150" s="597"/>
      <c r="CCD150" s="597"/>
      <c r="CCE150" s="597"/>
      <c r="CCF150" s="597"/>
      <c r="CCG150" s="597"/>
      <c r="CCH150" s="597"/>
      <c r="CCI150" s="597"/>
      <c r="CCJ150" s="597"/>
      <c r="CCK150" s="597"/>
      <c r="CCL150" s="597"/>
      <c r="CCM150" s="597"/>
      <c r="CCN150" s="597"/>
      <c r="CCO150" s="597"/>
      <c r="CCP150" s="597"/>
      <c r="CCQ150" s="597"/>
      <c r="CCR150" s="597"/>
      <c r="CCS150" s="597"/>
      <c r="CCT150" s="597"/>
      <c r="CCU150" s="597"/>
      <c r="CCV150" s="597"/>
      <c r="CCW150" s="597"/>
      <c r="CCX150" s="597"/>
      <c r="CCY150" s="597"/>
      <c r="CCZ150" s="597"/>
      <c r="CDA150" s="597"/>
      <c r="CDB150" s="597"/>
      <c r="CDC150" s="597"/>
      <c r="CDD150" s="597"/>
      <c r="CDE150" s="597"/>
      <c r="CDF150" s="597"/>
      <c r="CDG150" s="597"/>
      <c r="CDH150" s="597"/>
      <c r="CDI150" s="597"/>
      <c r="CDJ150" s="597"/>
      <c r="CDK150" s="597"/>
      <c r="CDL150" s="597"/>
      <c r="CDM150" s="597"/>
      <c r="CDN150" s="597"/>
      <c r="CDO150" s="597"/>
      <c r="CDP150" s="597"/>
      <c r="CDQ150" s="597"/>
      <c r="CDR150" s="597"/>
      <c r="CDS150" s="597"/>
      <c r="CDT150" s="597"/>
      <c r="CDU150" s="597"/>
      <c r="CDV150" s="597"/>
      <c r="CDW150" s="597"/>
      <c r="CDX150" s="597"/>
      <c r="CDY150" s="597"/>
      <c r="CDZ150" s="597"/>
      <c r="CEA150" s="597"/>
      <c r="CEB150" s="597"/>
      <c r="CEC150" s="597"/>
      <c r="CED150" s="597"/>
      <c r="CEE150" s="597"/>
      <c r="CEF150" s="597"/>
      <c r="CEG150" s="597"/>
      <c r="CEH150" s="597"/>
      <c r="CEI150" s="597"/>
      <c r="CEJ150" s="597"/>
      <c r="CEK150" s="597"/>
      <c r="CEL150" s="597"/>
      <c r="CEM150" s="597"/>
      <c r="CEN150" s="597"/>
      <c r="CEO150" s="597"/>
      <c r="CEP150" s="597"/>
      <c r="CEQ150" s="597"/>
      <c r="CER150" s="597"/>
      <c r="CES150" s="597"/>
      <c r="CET150" s="597"/>
      <c r="CEU150" s="597"/>
      <c r="CEV150" s="597"/>
      <c r="CEW150" s="597"/>
      <c r="CEX150" s="597"/>
      <c r="CEY150" s="597"/>
      <c r="CEZ150" s="597"/>
      <c r="CFA150" s="597"/>
      <c r="CFB150" s="597"/>
      <c r="CFC150" s="597"/>
      <c r="CFD150" s="597"/>
      <c r="CFE150" s="597"/>
      <c r="CFF150" s="597"/>
      <c r="CFG150" s="597"/>
      <c r="CFH150" s="597"/>
      <c r="CFI150" s="597"/>
      <c r="CFJ150" s="597"/>
      <c r="CFK150" s="597"/>
      <c r="CFL150" s="597"/>
      <c r="CFM150" s="597"/>
      <c r="CFN150" s="597"/>
      <c r="CFO150" s="597"/>
      <c r="CFP150" s="597"/>
      <c r="CFQ150" s="597"/>
      <c r="CFR150" s="597"/>
      <c r="CFS150" s="597"/>
      <c r="CFT150" s="597"/>
      <c r="CFU150" s="597"/>
      <c r="CFV150" s="597"/>
      <c r="CFW150" s="597"/>
      <c r="CFX150" s="597"/>
      <c r="CFY150" s="597"/>
      <c r="CFZ150" s="597"/>
      <c r="CGA150" s="597"/>
      <c r="CGB150" s="597"/>
      <c r="CGC150" s="597"/>
      <c r="CGD150" s="597"/>
      <c r="CGE150" s="597"/>
      <c r="CGF150" s="597"/>
      <c r="CGG150" s="597"/>
      <c r="CGH150" s="597"/>
      <c r="CGI150" s="597"/>
      <c r="CGJ150" s="597"/>
      <c r="CGK150" s="597"/>
      <c r="CGL150" s="597"/>
      <c r="CGM150" s="597"/>
      <c r="CGN150" s="597"/>
      <c r="CGO150" s="597"/>
      <c r="CGP150" s="597"/>
      <c r="CGQ150" s="597"/>
      <c r="CGR150" s="597"/>
      <c r="CGS150" s="597"/>
      <c r="CGT150" s="597"/>
      <c r="CGU150" s="597"/>
      <c r="CGV150" s="597"/>
      <c r="CGW150" s="597"/>
      <c r="CGX150" s="597"/>
      <c r="CGY150" s="597"/>
      <c r="CGZ150" s="597"/>
      <c r="CHA150" s="597"/>
      <c r="CHB150" s="597"/>
      <c r="CHC150" s="597"/>
      <c r="CHD150" s="597"/>
      <c r="CHE150" s="597"/>
      <c r="CHF150" s="597"/>
      <c r="CHG150" s="597"/>
      <c r="CHH150" s="597"/>
      <c r="CHI150" s="597"/>
      <c r="CHJ150" s="597"/>
      <c r="CHK150" s="597"/>
      <c r="CHL150" s="597"/>
      <c r="CHM150" s="597"/>
      <c r="CHN150" s="597"/>
      <c r="CHO150" s="597"/>
      <c r="CHP150" s="597"/>
      <c r="CHQ150" s="597"/>
      <c r="CHR150" s="597"/>
      <c r="CHS150" s="597"/>
      <c r="CHT150" s="597"/>
      <c r="CHU150" s="597"/>
      <c r="CHV150" s="597"/>
      <c r="CHW150" s="597"/>
      <c r="CHX150" s="597"/>
      <c r="CHY150" s="597"/>
      <c r="CHZ150" s="597"/>
      <c r="CIA150" s="597"/>
      <c r="CIB150" s="597"/>
      <c r="CIC150" s="597"/>
      <c r="CID150" s="597"/>
      <c r="CIE150" s="597"/>
      <c r="CIF150" s="597"/>
      <c r="CIG150" s="597"/>
      <c r="CIH150" s="597"/>
      <c r="CII150" s="597"/>
      <c r="CIJ150" s="597"/>
      <c r="CIK150" s="597"/>
      <c r="CIL150" s="597"/>
      <c r="CIM150" s="597"/>
      <c r="CIN150" s="597"/>
      <c r="CIO150" s="597"/>
      <c r="CIP150" s="597"/>
      <c r="CIQ150" s="597"/>
      <c r="CIR150" s="597"/>
      <c r="CIS150" s="597"/>
      <c r="CIT150" s="597"/>
      <c r="CIU150" s="597"/>
      <c r="CIV150" s="597"/>
      <c r="CIW150" s="597"/>
      <c r="CIX150" s="597"/>
      <c r="CIY150" s="597"/>
      <c r="CIZ150" s="597"/>
      <c r="CJA150" s="597"/>
      <c r="CJB150" s="597"/>
      <c r="CJC150" s="597"/>
      <c r="CJD150" s="597"/>
      <c r="CJE150" s="597"/>
      <c r="CJF150" s="597"/>
      <c r="CJG150" s="597"/>
      <c r="CJH150" s="597"/>
      <c r="CJI150" s="597"/>
      <c r="CJJ150" s="597"/>
      <c r="CJK150" s="597"/>
      <c r="CJL150" s="597"/>
      <c r="CJM150" s="597"/>
      <c r="CJN150" s="597"/>
      <c r="CJO150" s="597"/>
      <c r="CJP150" s="597"/>
      <c r="CJQ150" s="597"/>
      <c r="CJR150" s="597"/>
      <c r="CJS150" s="597"/>
      <c r="CJT150" s="597"/>
      <c r="CJU150" s="597"/>
      <c r="CJV150" s="597"/>
      <c r="CJW150" s="597"/>
      <c r="CJX150" s="597"/>
      <c r="CJY150" s="597"/>
      <c r="CJZ150" s="597"/>
      <c r="CKA150" s="597"/>
      <c r="CKB150" s="597"/>
      <c r="CKC150" s="597"/>
      <c r="CKD150" s="597"/>
      <c r="CKE150" s="597"/>
      <c r="CKF150" s="597"/>
      <c r="CKG150" s="597"/>
      <c r="CKH150" s="597"/>
      <c r="CKI150" s="597"/>
      <c r="CKJ150" s="597"/>
      <c r="CKK150" s="597"/>
      <c r="CKL150" s="597"/>
      <c r="CKM150" s="597"/>
      <c r="CKN150" s="597"/>
      <c r="CKO150" s="597"/>
      <c r="CKP150" s="597"/>
      <c r="CKQ150" s="597"/>
      <c r="CKR150" s="597"/>
      <c r="CKS150" s="597"/>
      <c r="CKT150" s="597"/>
      <c r="CKU150" s="597"/>
      <c r="CKV150" s="597"/>
      <c r="CKW150" s="597"/>
      <c r="CKX150" s="597"/>
      <c r="CKY150" s="597"/>
      <c r="CKZ150" s="597"/>
      <c r="CLA150" s="597"/>
      <c r="CLB150" s="597"/>
      <c r="CLC150" s="597"/>
      <c r="CLD150" s="597"/>
      <c r="CLE150" s="597"/>
      <c r="CLF150" s="597"/>
      <c r="CLG150" s="597"/>
      <c r="CLH150" s="597"/>
      <c r="CLI150" s="597"/>
      <c r="CLJ150" s="597"/>
      <c r="CLK150" s="597"/>
      <c r="CLL150" s="597"/>
      <c r="CLM150" s="597"/>
      <c r="CLN150" s="597"/>
      <c r="CLO150" s="597"/>
      <c r="CLP150" s="597"/>
      <c r="CLQ150" s="597"/>
      <c r="CLR150" s="597"/>
      <c r="CLS150" s="597"/>
      <c r="CLT150" s="597"/>
      <c r="CLU150" s="597"/>
      <c r="CLV150" s="597"/>
      <c r="CLW150" s="597"/>
      <c r="CLX150" s="597"/>
      <c r="CLY150" s="597"/>
      <c r="CLZ150" s="597"/>
      <c r="CMA150" s="597"/>
      <c r="CMB150" s="597"/>
      <c r="CMC150" s="597"/>
      <c r="CMD150" s="597"/>
      <c r="CME150" s="597"/>
      <c r="CMF150" s="597"/>
      <c r="CMG150" s="597"/>
      <c r="CMH150" s="597"/>
      <c r="CMI150" s="597"/>
      <c r="CMJ150" s="597"/>
      <c r="CMK150" s="597"/>
      <c r="CML150" s="597"/>
      <c r="CMM150" s="597"/>
      <c r="CMN150" s="597"/>
      <c r="CMO150" s="597"/>
      <c r="CMP150" s="597"/>
      <c r="CMQ150" s="597"/>
      <c r="CMR150" s="597"/>
      <c r="CMS150" s="597"/>
      <c r="CMT150" s="597"/>
      <c r="CMU150" s="597"/>
      <c r="CMV150" s="597"/>
      <c r="CMW150" s="597"/>
      <c r="CMX150" s="597"/>
      <c r="CMY150" s="597"/>
      <c r="CMZ150" s="597"/>
      <c r="CNA150" s="597"/>
      <c r="CNB150" s="597"/>
      <c r="CNC150" s="597"/>
      <c r="CND150" s="597"/>
      <c r="CNE150" s="597"/>
      <c r="CNF150" s="597"/>
      <c r="CNG150" s="597"/>
      <c r="CNH150" s="597"/>
      <c r="CNI150" s="597"/>
      <c r="CNJ150" s="597"/>
      <c r="CNK150" s="597"/>
      <c r="CNL150" s="597"/>
      <c r="CNM150" s="597"/>
      <c r="CNN150" s="597"/>
      <c r="CNO150" s="597"/>
      <c r="CNP150" s="597"/>
      <c r="CNQ150" s="597"/>
      <c r="CNR150" s="597"/>
      <c r="CNS150" s="597"/>
      <c r="CNT150" s="597"/>
      <c r="CNU150" s="597"/>
      <c r="CNV150" s="597"/>
      <c r="CNW150" s="597"/>
      <c r="CNX150" s="597"/>
      <c r="CNY150" s="597"/>
      <c r="CNZ150" s="597"/>
      <c r="COA150" s="597"/>
      <c r="COB150" s="597"/>
      <c r="COC150" s="597"/>
      <c r="COD150" s="597"/>
      <c r="COE150" s="597"/>
      <c r="COF150" s="597"/>
      <c r="COG150" s="597"/>
      <c r="COH150" s="597"/>
      <c r="COI150" s="597"/>
      <c r="COJ150" s="597"/>
      <c r="COK150" s="597"/>
      <c r="COL150" s="597"/>
      <c r="COM150" s="597"/>
      <c r="CON150" s="597"/>
      <c r="COO150" s="597"/>
      <c r="COP150" s="597"/>
      <c r="COQ150" s="597"/>
      <c r="COR150" s="597"/>
      <c r="COS150" s="597"/>
      <c r="COT150" s="597"/>
      <c r="COU150" s="597"/>
      <c r="COV150" s="597"/>
      <c r="COW150" s="597"/>
      <c r="COX150" s="597"/>
      <c r="COY150" s="597"/>
      <c r="COZ150" s="597"/>
      <c r="CPA150" s="597"/>
      <c r="CPB150" s="597"/>
      <c r="CPC150" s="597"/>
      <c r="CPD150" s="597"/>
      <c r="CPE150" s="597"/>
      <c r="CPF150" s="597"/>
      <c r="CPG150" s="597"/>
      <c r="CPH150" s="597"/>
      <c r="CPI150" s="597"/>
      <c r="CPJ150" s="597"/>
      <c r="CPK150" s="597"/>
      <c r="CPL150" s="597"/>
      <c r="CPM150" s="597"/>
      <c r="CPN150" s="597"/>
      <c r="CPO150" s="597"/>
      <c r="CPP150" s="597"/>
      <c r="CPQ150" s="597"/>
      <c r="CPR150" s="597"/>
      <c r="CPS150" s="597"/>
      <c r="CPT150" s="597"/>
      <c r="CPU150" s="597"/>
      <c r="CPV150" s="597"/>
      <c r="CPW150" s="597"/>
      <c r="CPX150" s="597"/>
      <c r="CPY150" s="597"/>
      <c r="CPZ150" s="597"/>
      <c r="CQA150" s="597"/>
      <c r="CQB150" s="597"/>
      <c r="CQC150" s="597"/>
      <c r="CQD150" s="597"/>
      <c r="CQE150" s="597"/>
      <c r="CQF150" s="597"/>
      <c r="CQG150" s="597"/>
      <c r="CQH150" s="597"/>
      <c r="CQI150" s="597"/>
      <c r="CQJ150" s="597"/>
      <c r="CQK150" s="597"/>
      <c r="CQL150" s="597"/>
      <c r="CQM150" s="597"/>
      <c r="CQN150" s="597"/>
      <c r="CQO150" s="597"/>
      <c r="CQP150" s="597"/>
      <c r="CQQ150" s="597"/>
      <c r="CQR150" s="597"/>
      <c r="CQS150" s="597"/>
      <c r="CQT150" s="597"/>
      <c r="CQU150" s="597"/>
      <c r="CQV150" s="597"/>
      <c r="CQW150" s="597"/>
      <c r="CQX150" s="597"/>
      <c r="CQY150" s="597"/>
      <c r="CQZ150" s="597"/>
      <c r="CRA150" s="597"/>
      <c r="CRB150" s="597"/>
      <c r="CRC150" s="597"/>
      <c r="CRD150" s="597"/>
      <c r="CRE150" s="597"/>
      <c r="CRF150" s="597"/>
      <c r="CRG150" s="597"/>
      <c r="CRH150" s="597"/>
      <c r="CRI150" s="597"/>
      <c r="CRJ150" s="597"/>
      <c r="CRK150" s="597"/>
      <c r="CRL150" s="597"/>
      <c r="CRM150" s="597"/>
      <c r="CRN150" s="597"/>
      <c r="CRO150" s="597"/>
      <c r="CRP150" s="597"/>
      <c r="CRQ150" s="597"/>
      <c r="CRR150" s="597"/>
      <c r="CRS150" s="597"/>
      <c r="CRT150" s="597"/>
      <c r="CRU150" s="597"/>
      <c r="CRV150" s="597"/>
      <c r="CRW150" s="597"/>
      <c r="CRX150" s="597"/>
      <c r="CRY150" s="597"/>
      <c r="CRZ150" s="597"/>
      <c r="CSA150" s="597"/>
      <c r="CSB150" s="597"/>
      <c r="CSC150" s="597"/>
      <c r="CSD150" s="597"/>
      <c r="CSE150" s="597"/>
      <c r="CSF150" s="597"/>
      <c r="CSG150" s="597"/>
      <c r="CSH150" s="597"/>
      <c r="CSI150" s="597"/>
      <c r="CSJ150" s="597"/>
      <c r="CSK150" s="597"/>
      <c r="CSL150" s="597"/>
      <c r="CSM150" s="597"/>
      <c r="CSN150" s="597"/>
      <c r="CSO150" s="597"/>
      <c r="CSP150" s="597"/>
      <c r="CSQ150" s="597"/>
      <c r="CSR150" s="597"/>
      <c r="CSS150" s="597"/>
      <c r="CST150" s="597"/>
      <c r="CSU150" s="597"/>
      <c r="CSV150" s="597"/>
      <c r="CSW150" s="597"/>
      <c r="CSX150" s="597"/>
      <c r="CSY150" s="597"/>
      <c r="CSZ150" s="597"/>
      <c r="CTA150" s="597"/>
      <c r="CTB150" s="597"/>
      <c r="CTC150" s="597"/>
      <c r="CTD150" s="597"/>
      <c r="CTE150" s="597"/>
      <c r="CTF150" s="597"/>
      <c r="CTG150" s="597"/>
      <c r="CTH150" s="597"/>
      <c r="CTI150" s="597"/>
      <c r="CTJ150" s="597"/>
      <c r="CTK150" s="597"/>
      <c r="CTL150" s="597"/>
      <c r="CTM150" s="597"/>
      <c r="CTN150" s="597"/>
      <c r="CTO150" s="597"/>
      <c r="CTP150" s="597"/>
      <c r="CTQ150" s="597"/>
      <c r="CTR150" s="597"/>
      <c r="CTS150" s="597"/>
      <c r="CTT150" s="597"/>
      <c r="CTU150" s="597"/>
      <c r="CTV150" s="597"/>
      <c r="CTW150" s="597"/>
      <c r="CTX150" s="597"/>
      <c r="CTY150" s="597"/>
      <c r="CTZ150" s="597"/>
      <c r="CUA150" s="597"/>
      <c r="CUB150" s="597"/>
      <c r="CUC150" s="597"/>
      <c r="CUD150" s="597"/>
      <c r="CUE150" s="597"/>
      <c r="CUF150" s="597"/>
      <c r="CUG150" s="597"/>
      <c r="CUH150" s="597"/>
      <c r="CUI150" s="597"/>
      <c r="CUJ150" s="597"/>
      <c r="CUK150" s="597"/>
      <c r="CUL150" s="597"/>
      <c r="CUM150" s="597"/>
      <c r="CUN150" s="597"/>
      <c r="CUO150" s="597"/>
      <c r="CUP150" s="597"/>
      <c r="CUQ150" s="597"/>
      <c r="CUR150" s="597"/>
      <c r="CUS150" s="597"/>
      <c r="CUT150" s="597"/>
      <c r="CUU150" s="597"/>
      <c r="CUV150" s="597"/>
      <c r="CUW150" s="597"/>
      <c r="CUX150" s="597"/>
      <c r="CUY150" s="597"/>
      <c r="CUZ150" s="597"/>
      <c r="CVA150" s="597"/>
      <c r="CVB150" s="597"/>
      <c r="CVC150" s="597"/>
      <c r="CVD150" s="597"/>
      <c r="CVE150" s="597"/>
      <c r="CVF150" s="597"/>
      <c r="CVG150" s="597"/>
      <c r="CVH150" s="597"/>
      <c r="CVI150" s="597"/>
      <c r="CVJ150" s="597"/>
      <c r="CVK150" s="597"/>
      <c r="CVL150" s="597"/>
      <c r="CVM150" s="597"/>
      <c r="CVN150" s="597"/>
      <c r="CVO150" s="597"/>
      <c r="CVP150" s="597"/>
      <c r="CVQ150" s="597"/>
      <c r="CVR150" s="597"/>
      <c r="CVS150" s="597"/>
      <c r="CVT150" s="597"/>
      <c r="CVU150" s="597"/>
      <c r="CVV150" s="597"/>
      <c r="CVW150" s="597"/>
      <c r="CVX150" s="597"/>
      <c r="CVY150" s="597"/>
      <c r="CVZ150" s="597"/>
      <c r="CWA150" s="597"/>
      <c r="CWB150" s="597"/>
      <c r="CWC150" s="597"/>
      <c r="CWD150" s="597"/>
      <c r="CWE150" s="597"/>
      <c r="CWF150" s="597"/>
      <c r="CWG150" s="597"/>
      <c r="CWH150" s="597"/>
      <c r="CWI150" s="597"/>
      <c r="CWJ150" s="597"/>
      <c r="CWK150" s="597"/>
      <c r="CWL150" s="597"/>
      <c r="CWM150" s="597"/>
      <c r="CWN150" s="597"/>
      <c r="CWO150" s="597"/>
      <c r="CWP150" s="597"/>
      <c r="CWQ150" s="597"/>
      <c r="CWR150" s="597"/>
      <c r="CWS150" s="597"/>
      <c r="CWT150" s="597"/>
      <c r="CWU150" s="597"/>
      <c r="CWV150" s="597"/>
      <c r="CWW150" s="597"/>
      <c r="CWX150" s="597"/>
      <c r="CWY150" s="597"/>
      <c r="CWZ150" s="597"/>
      <c r="CXA150" s="597"/>
      <c r="CXB150" s="597"/>
      <c r="CXC150" s="597"/>
      <c r="CXD150" s="597"/>
      <c r="CXE150" s="597"/>
      <c r="CXF150" s="597"/>
      <c r="CXG150" s="597"/>
      <c r="CXH150" s="597"/>
      <c r="CXI150" s="597"/>
      <c r="CXJ150" s="597"/>
      <c r="CXK150" s="597"/>
      <c r="CXL150" s="597"/>
      <c r="CXM150" s="597"/>
      <c r="CXN150" s="597"/>
      <c r="CXO150" s="597"/>
      <c r="CXP150" s="597"/>
      <c r="CXQ150" s="597"/>
      <c r="CXR150" s="597"/>
      <c r="CXS150" s="597"/>
      <c r="CXT150" s="597"/>
      <c r="CXU150" s="597"/>
      <c r="CXV150" s="597"/>
      <c r="CXW150" s="597"/>
      <c r="CXX150" s="597"/>
      <c r="CXY150" s="597"/>
      <c r="CXZ150" s="597"/>
      <c r="CYA150" s="597"/>
      <c r="CYB150" s="597"/>
      <c r="CYC150" s="597"/>
      <c r="CYD150" s="597"/>
      <c r="CYE150" s="597"/>
      <c r="CYF150" s="597"/>
      <c r="CYG150" s="597"/>
      <c r="CYH150" s="597"/>
      <c r="CYI150" s="597"/>
      <c r="CYJ150" s="597"/>
      <c r="CYK150" s="597"/>
      <c r="CYL150" s="597"/>
      <c r="CYM150" s="597"/>
      <c r="CYN150" s="597"/>
      <c r="CYO150" s="597"/>
      <c r="CYP150" s="597"/>
      <c r="CYQ150" s="597"/>
      <c r="CYR150" s="597"/>
      <c r="CYS150" s="597"/>
      <c r="CYT150" s="597"/>
      <c r="CYU150" s="597"/>
      <c r="CYV150" s="597"/>
      <c r="CYW150" s="597"/>
      <c r="CYX150" s="597"/>
      <c r="CYY150" s="597"/>
      <c r="CYZ150" s="597"/>
      <c r="CZA150" s="597"/>
      <c r="CZB150" s="597"/>
      <c r="CZC150" s="597"/>
      <c r="CZD150" s="597"/>
      <c r="CZE150" s="597"/>
      <c r="CZF150" s="597"/>
      <c r="CZG150" s="597"/>
      <c r="CZH150" s="597"/>
      <c r="CZI150" s="597"/>
      <c r="CZJ150" s="597"/>
      <c r="CZK150" s="597"/>
      <c r="CZL150" s="597"/>
      <c r="CZM150" s="597"/>
      <c r="CZN150" s="597"/>
      <c r="CZO150" s="597"/>
      <c r="CZP150" s="597"/>
      <c r="CZQ150" s="597"/>
      <c r="CZR150" s="597"/>
      <c r="CZS150" s="597"/>
      <c r="CZT150" s="597"/>
      <c r="CZU150" s="597"/>
      <c r="CZV150" s="597"/>
      <c r="CZW150" s="597"/>
      <c r="CZX150" s="597"/>
      <c r="CZY150" s="597"/>
      <c r="CZZ150" s="597"/>
      <c r="DAA150" s="597"/>
      <c r="DAB150" s="597"/>
      <c r="DAC150" s="597"/>
      <c r="DAD150" s="597"/>
      <c r="DAE150" s="597"/>
      <c r="DAF150" s="597"/>
      <c r="DAG150" s="597"/>
      <c r="DAH150" s="597"/>
      <c r="DAI150" s="597"/>
      <c r="DAJ150" s="597"/>
      <c r="DAK150" s="597"/>
      <c r="DAL150" s="597"/>
      <c r="DAM150" s="597"/>
      <c r="DAN150" s="597"/>
      <c r="DAO150" s="597"/>
      <c r="DAP150" s="597"/>
      <c r="DAQ150" s="597"/>
      <c r="DAR150" s="597"/>
      <c r="DAS150" s="597"/>
      <c r="DAT150" s="597"/>
      <c r="DAU150" s="597"/>
      <c r="DAV150" s="597"/>
      <c r="DAW150" s="597"/>
      <c r="DAX150" s="597"/>
      <c r="DAY150" s="597"/>
      <c r="DAZ150" s="597"/>
      <c r="DBA150" s="597"/>
      <c r="DBB150" s="597"/>
      <c r="DBC150" s="597"/>
      <c r="DBD150" s="597"/>
      <c r="DBE150" s="597"/>
      <c r="DBF150" s="597"/>
      <c r="DBG150" s="597"/>
      <c r="DBH150" s="597"/>
      <c r="DBI150" s="597"/>
      <c r="DBJ150" s="597"/>
      <c r="DBK150" s="597"/>
      <c r="DBL150" s="597"/>
      <c r="DBM150" s="597"/>
      <c r="DBN150" s="597"/>
      <c r="DBO150" s="597"/>
      <c r="DBP150" s="597"/>
      <c r="DBQ150" s="597"/>
      <c r="DBR150" s="597"/>
      <c r="DBS150" s="597"/>
      <c r="DBT150" s="597"/>
      <c r="DBU150" s="597"/>
      <c r="DBV150" s="597"/>
      <c r="DBW150" s="597"/>
      <c r="DBX150" s="597"/>
      <c r="DBY150" s="597"/>
      <c r="DBZ150" s="597"/>
      <c r="DCA150" s="597"/>
      <c r="DCB150" s="597"/>
      <c r="DCC150" s="597"/>
      <c r="DCD150" s="597"/>
      <c r="DCE150" s="597"/>
      <c r="DCF150" s="597"/>
      <c r="DCG150" s="597"/>
      <c r="DCH150" s="597"/>
      <c r="DCI150" s="597"/>
      <c r="DCJ150" s="597"/>
      <c r="DCK150" s="597"/>
      <c r="DCL150" s="597"/>
      <c r="DCM150" s="597"/>
      <c r="DCN150" s="597"/>
      <c r="DCO150" s="597"/>
      <c r="DCP150" s="597"/>
      <c r="DCQ150" s="597"/>
      <c r="DCR150" s="597"/>
      <c r="DCS150" s="597"/>
      <c r="DCT150" s="597"/>
      <c r="DCU150" s="597"/>
      <c r="DCV150" s="597"/>
      <c r="DCW150" s="597"/>
      <c r="DCX150" s="597"/>
      <c r="DCY150" s="597"/>
      <c r="DCZ150" s="597"/>
      <c r="DDA150" s="597"/>
      <c r="DDB150" s="597"/>
      <c r="DDC150" s="597"/>
      <c r="DDD150" s="597"/>
      <c r="DDE150" s="597"/>
      <c r="DDF150" s="597"/>
      <c r="DDG150" s="597"/>
      <c r="DDH150" s="597"/>
      <c r="DDI150" s="597"/>
      <c r="DDJ150" s="597"/>
      <c r="DDK150" s="597"/>
      <c r="DDL150" s="597"/>
      <c r="DDM150" s="597"/>
      <c r="DDN150" s="597"/>
      <c r="DDO150" s="597"/>
      <c r="DDP150" s="597"/>
      <c r="DDQ150" s="597"/>
      <c r="DDR150" s="597"/>
      <c r="DDS150" s="597"/>
      <c r="DDT150" s="597"/>
      <c r="DDU150" s="597"/>
      <c r="DDV150" s="597"/>
      <c r="DDW150" s="597"/>
      <c r="DDX150" s="597"/>
      <c r="DDY150" s="597"/>
      <c r="DDZ150" s="597"/>
      <c r="DEA150" s="597"/>
      <c r="DEB150" s="597"/>
      <c r="DEC150" s="597"/>
      <c r="DED150" s="597"/>
      <c r="DEE150" s="597"/>
      <c r="DEF150" s="597"/>
      <c r="DEG150" s="597"/>
      <c r="DEH150" s="597"/>
      <c r="DEI150" s="597"/>
      <c r="DEJ150" s="597"/>
      <c r="DEK150" s="597"/>
      <c r="DEL150" s="597"/>
      <c r="DEM150" s="597"/>
      <c r="DEN150" s="597"/>
      <c r="DEO150" s="597"/>
      <c r="DEP150" s="597"/>
      <c r="DEQ150" s="597"/>
      <c r="DER150" s="597"/>
      <c r="DES150" s="597"/>
      <c r="DET150" s="597"/>
      <c r="DEU150" s="597"/>
      <c r="DEV150" s="597"/>
      <c r="DEW150" s="597"/>
      <c r="DEX150" s="597"/>
      <c r="DEY150" s="597"/>
      <c r="DEZ150" s="597"/>
      <c r="DFA150" s="597"/>
      <c r="DFB150" s="597"/>
      <c r="DFC150" s="597"/>
      <c r="DFD150" s="597"/>
      <c r="DFE150" s="597"/>
      <c r="DFF150" s="597"/>
      <c r="DFG150" s="597"/>
      <c r="DFH150" s="597"/>
      <c r="DFI150" s="597"/>
      <c r="DFJ150" s="597"/>
      <c r="DFK150" s="597"/>
      <c r="DFL150" s="597"/>
      <c r="DFM150" s="597"/>
      <c r="DFN150" s="597"/>
      <c r="DFO150" s="597"/>
      <c r="DFP150" s="597"/>
      <c r="DFQ150" s="597"/>
      <c r="DFR150" s="597"/>
      <c r="DFS150" s="597"/>
      <c r="DFT150" s="597"/>
      <c r="DFU150" s="597"/>
      <c r="DFV150" s="597"/>
      <c r="DFW150" s="597"/>
      <c r="DFX150" s="597"/>
      <c r="DFY150" s="597"/>
      <c r="DFZ150" s="597"/>
      <c r="DGA150" s="597"/>
      <c r="DGB150" s="597"/>
      <c r="DGC150" s="597"/>
      <c r="DGD150" s="597"/>
      <c r="DGE150" s="597"/>
      <c r="DGF150" s="597"/>
      <c r="DGG150" s="597"/>
      <c r="DGH150" s="597"/>
      <c r="DGI150" s="597"/>
      <c r="DGJ150" s="597"/>
      <c r="DGK150" s="597"/>
      <c r="DGL150" s="597"/>
      <c r="DGM150" s="597"/>
      <c r="DGN150" s="597"/>
      <c r="DGO150" s="597"/>
      <c r="DGP150" s="597"/>
      <c r="DGQ150" s="597"/>
      <c r="DGR150" s="597"/>
      <c r="DGS150" s="597"/>
      <c r="DGT150" s="597"/>
      <c r="DGU150" s="597"/>
      <c r="DGV150" s="597"/>
      <c r="DGW150" s="597"/>
      <c r="DGX150" s="597"/>
      <c r="DGY150" s="597"/>
      <c r="DGZ150" s="597"/>
      <c r="DHA150" s="597"/>
      <c r="DHB150" s="597"/>
      <c r="DHC150" s="597"/>
      <c r="DHD150" s="597"/>
      <c r="DHE150" s="597"/>
      <c r="DHF150" s="597"/>
      <c r="DHG150" s="597"/>
      <c r="DHH150" s="597"/>
      <c r="DHI150" s="597"/>
      <c r="DHJ150" s="597"/>
      <c r="DHK150" s="597"/>
      <c r="DHL150" s="597"/>
      <c r="DHM150" s="597"/>
      <c r="DHN150" s="597"/>
      <c r="DHO150" s="597"/>
      <c r="DHP150" s="597"/>
      <c r="DHQ150" s="597"/>
      <c r="DHR150" s="597"/>
      <c r="DHS150" s="597"/>
      <c r="DHT150" s="597"/>
      <c r="DHU150" s="597"/>
      <c r="DHV150" s="597"/>
      <c r="DHW150" s="597"/>
      <c r="DHX150" s="597"/>
      <c r="DHY150" s="597"/>
      <c r="DHZ150" s="597"/>
      <c r="DIA150" s="597"/>
      <c r="DIB150" s="597"/>
      <c r="DIC150" s="597"/>
      <c r="DID150" s="597"/>
      <c r="DIE150" s="597"/>
      <c r="DIF150" s="597"/>
      <c r="DIG150" s="597"/>
      <c r="DIH150" s="597"/>
      <c r="DII150" s="597"/>
      <c r="DIJ150" s="597"/>
      <c r="DIK150" s="597"/>
      <c r="DIL150" s="597"/>
      <c r="DIM150" s="597"/>
      <c r="DIN150" s="597"/>
      <c r="DIO150" s="597"/>
      <c r="DIP150" s="597"/>
      <c r="DIQ150" s="597"/>
      <c r="DIR150" s="597"/>
      <c r="DIS150" s="597"/>
      <c r="DIT150" s="597"/>
      <c r="DIU150" s="597"/>
      <c r="DIV150" s="597"/>
      <c r="DIW150" s="597"/>
      <c r="DIX150" s="597"/>
      <c r="DIY150" s="597"/>
      <c r="DIZ150" s="597"/>
      <c r="DJA150" s="597"/>
      <c r="DJB150" s="597"/>
      <c r="DJC150" s="597"/>
      <c r="DJD150" s="597"/>
      <c r="DJE150" s="597"/>
      <c r="DJF150" s="597"/>
      <c r="DJG150" s="597"/>
      <c r="DJH150" s="597"/>
      <c r="DJI150" s="597"/>
      <c r="DJJ150" s="597"/>
      <c r="DJK150" s="597"/>
      <c r="DJL150" s="597"/>
      <c r="DJM150" s="597"/>
      <c r="DJN150" s="597"/>
      <c r="DJO150" s="597"/>
      <c r="DJP150" s="597"/>
      <c r="DJQ150" s="597"/>
      <c r="DJR150" s="597"/>
      <c r="DJS150" s="597"/>
      <c r="DJT150" s="597"/>
      <c r="DJU150" s="597"/>
      <c r="DJV150" s="597"/>
      <c r="DJW150" s="597"/>
      <c r="DJX150" s="597"/>
      <c r="DJY150" s="597"/>
      <c r="DJZ150" s="597"/>
      <c r="DKA150" s="597"/>
      <c r="DKB150" s="597"/>
      <c r="DKC150" s="597"/>
      <c r="DKD150" s="597"/>
      <c r="DKE150" s="597"/>
      <c r="DKF150" s="597"/>
      <c r="DKG150" s="597"/>
      <c r="DKH150" s="597"/>
      <c r="DKI150" s="597"/>
      <c r="DKJ150" s="597"/>
      <c r="DKK150" s="597"/>
      <c r="DKL150" s="597"/>
      <c r="DKM150" s="597"/>
      <c r="DKN150" s="597"/>
      <c r="DKO150" s="597"/>
      <c r="DKP150" s="597"/>
      <c r="DKQ150" s="597"/>
      <c r="DKR150" s="597"/>
      <c r="DKS150" s="597"/>
      <c r="DKT150" s="597"/>
      <c r="DKU150" s="597"/>
      <c r="DKV150" s="597"/>
      <c r="DKW150" s="597"/>
      <c r="DKX150" s="597"/>
      <c r="DKY150" s="597"/>
      <c r="DKZ150" s="597"/>
      <c r="DLA150" s="597"/>
      <c r="DLB150" s="597"/>
      <c r="DLC150" s="597"/>
      <c r="DLD150" s="597"/>
      <c r="DLE150" s="597"/>
      <c r="DLF150" s="597"/>
      <c r="DLG150" s="597"/>
      <c r="DLH150" s="597"/>
      <c r="DLI150" s="597"/>
      <c r="DLJ150" s="597"/>
      <c r="DLK150" s="597"/>
      <c r="DLL150" s="597"/>
      <c r="DLM150" s="597"/>
      <c r="DLN150" s="597"/>
      <c r="DLO150" s="597"/>
      <c r="DLP150" s="597"/>
      <c r="DLQ150" s="597"/>
      <c r="DLR150" s="597"/>
      <c r="DLS150" s="597"/>
      <c r="DLT150" s="597"/>
      <c r="DLU150" s="597"/>
      <c r="DLV150" s="597"/>
      <c r="DLW150" s="597"/>
      <c r="DLX150" s="597"/>
      <c r="DLY150" s="597"/>
      <c r="DLZ150" s="597"/>
      <c r="DMA150" s="597"/>
      <c r="DMB150" s="597"/>
      <c r="DMC150" s="597"/>
      <c r="DMD150" s="597"/>
      <c r="DME150" s="597"/>
      <c r="DMF150" s="597"/>
      <c r="DMG150" s="597"/>
      <c r="DMH150" s="597"/>
      <c r="DMI150" s="597"/>
      <c r="DMJ150" s="597"/>
      <c r="DMK150" s="597"/>
      <c r="DML150" s="597"/>
      <c r="DMM150" s="597"/>
      <c r="DMN150" s="597"/>
      <c r="DMO150" s="597"/>
      <c r="DMP150" s="597"/>
      <c r="DMQ150" s="597"/>
      <c r="DMR150" s="597"/>
      <c r="DMS150" s="597"/>
      <c r="DMT150" s="597"/>
      <c r="DMU150" s="597"/>
      <c r="DMV150" s="597"/>
      <c r="DMW150" s="597"/>
      <c r="DMX150" s="597"/>
      <c r="DMY150" s="597"/>
      <c r="DMZ150" s="597"/>
      <c r="DNA150" s="597"/>
      <c r="DNB150" s="597"/>
      <c r="DNC150" s="597"/>
      <c r="DND150" s="597"/>
      <c r="DNE150" s="597"/>
      <c r="DNF150" s="597"/>
      <c r="DNG150" s="597"/>
      <c r="DNH150" s="597"/>
      <c r="DNI150" s="597"/>
      <c r="DNJ150" s="597"/>
      <c r="DNK150" s="597"/>
      <c r="DNL150" s="597"/>
      <c r="DNM150" s="597"/>
      <c r="DNN150" s="597"/>
      <c r="DNO150" s="597"/>
      <c r="DNP150" s="597"/>
      <c r="DNQ150" s="597"/>
      <c r="DNR150" s="597"/>
      <c r="DNS150" s="597"/>
      <c r="DNT150" s="597"/>
      <c r="DNU150" s="597"/>
      <c r="DNV150" s="597"/>
      <c r="DNW150" s="597"/>
      <c r="DNX150" s="597"/>
      <c r="DNY150" s="597"/>
      <c r="DNZ150" s="597"/>
      <c r="DOA150" s="597"/>
      <c r="DOB150" s="597"/>
      <c r="DOC150" s="597"/>
      <c r="DOD150" s="597"/>
      <c r="DOE150" s="597"/>
      <c r="DOF150" s="597"/>
      <c r="DOG150" s="597"/>
      <c r="DOH150" s="597"/>
      <c r="DOI150" s="597"/>
      <c r="DOJ150" s="597"/>
      <c r="DOK150" s="597"/>
      <c r="DOL150" s="597"/>
      <c r="DOM150" s="597"/>
      <c r="DON150" s="597"/>
      <c r="DOO150" s="597"/>
      <c r="DOP150" s="597"/>
      <c r="DOQ150" s="597"/>
      <c r="DOR150" s="597"/>
      <c r="DOS150" s="597"/>
      <c r="DOT150" s="597"/>
      <c r="DOU150" s="597"/>
      <c r="DOV150" s="597"/>
      <c r="DOW150" s="597"/>
      <c r="DOX150" s="597"/>
      <c r="DOY150" s="597"/>
      <c r="DOZ150" s="597"/>
      <c r="DPA150" s="597"/>
      <c r="DPB150" s="597"/>
      <c r="DPC150" s="597"/>
      <c r="DPD150" s="597"/>
      <c r="DPE150" s="597"/>
      <c r="DPF150" s="597"/>
      <c r="DPG150" s="597"/>
      <c r="DPH150" s="597"/>
      <c r="DPI150" s="597"/>
      <c r="DPJ150" s="597"/>
      <c r="DPK150" s="597"/>
      <c r="DPL150" s="597"/>
      <c r="DPM150" s="597"/>
      <c r="DPN150" s="597"/>
      <c r="DPO150" s="597"/>
      <c r="DPP150" s="597"/>
      <c r="DPQ150" s="597"/>
      <c r="DPR150" s="597"/>
      <c r="DPS150" s="597"/>
      <c r="DPT150" s="597"/>
      <c r="DPU150" s="597"/>
      <c r="DPV150" s="597"/>
      <c r="DPW150" s="597"/>
      <c r="DPX150" s="597"/>
      <c r="DPY150" s="597"/>
      <c r="DPZ150" s="597"/>
      <c r="DQA150" s="597"/>
      <c r="DQB150" s="597"/>
      <c r="DQC150" s="597"/>
      <c r="DQD150" s="597"/>
      <c r="DQE150" s="597"/>
      <c r="DQF150" s="597"/>
      <c r="DQG150" s="597"/>
      <c r="DQH150" s="597"/>
      <c r="DQI150" s="597"/>
      <c r="DQJ150" s="597"/>
      <c r="DQK150" s="597"/>
      <c r="DQL150" s="597"/>
      <c r="DQM150" s="597"/>
      <c r="DQN150" s="597"/>
      <c r="DQO150" s="597"/>
      <c r="DQP150" s="597"/>
      <c r="DQQ150" s="597"/>
      <c r="DQR150" s="597"/>
      <c r="DQS150" s="597"/>
      <c r="DQT150" s="597"/>
      <c r="DQU150" s="597"/>
      <c r="DQV150" s="597"/>
      <c r="DQW150" s="597"/>
      <c r="DQX150" s="597"/>
      <c r="DQY150" s="597"/>
      <c r="DQZ150" s="597"/>
      <c r="DRA150" s="597"/>
      <c r="DRB150" s="597"/>
      <c r="DRC150" s="597"/>
      <c r="DRD150" s="597"/>
      <c r="DRE150" s="597"/>
      <c r="DRF150" s="597"/>
      <c r="DRG150" s="597"/>
      <c r="DRH150" s="597"/>
      <c r="DRI150" s="597"/>
      <c r="DRJ150" s="597"/>
      <c r="DRK150" s="597"/>
      <c r="DRL150" s="597"/>
      <c r="DRM150" s="597"/>
      <c r="DRN150" s="597"/>
      <c r="DRO150" s="597"/>
      <c r="DRP150" s="597"/>
      <c r="DRQ150" s="597"/>
      <c r="DRR150" s="597"/>
      <c r="DRS150" s="597"/>
      <c r="DRT150" s="597"/>
      <c r="DRU150" s="597"/>
      <c r="DRV150" s="597"/>
      <c r="DRW150" s="597"/>
      <c r="DRX150" s="597"/>
      <c r="DRY150" s="597"/>
      <c r="DRZ150" s="597"/>
      <c r="DSA150" s="597"/>
      <c r="DSB150" s="597"/>
      <c r="DSC150" s="597"/>
      <c r="DSD150" s="597"/>
      <c r="DSE150" s="597"/>
      <c r="DSF150" s="597"/>
      <c r="DSG150" s="597"/>
      <c r="DSH150" s="597"/>
      <c r="DSI150" s="597"/>
      <c r="DSJ150" s="597"/>
      <c r="DSK150" s="597"/>
      <c r="DSL150" s="597"/>
      <c r="DSM150" s="597"/>
      <c r="DSN150" s="597"/>
      <c r="DSO150" s="597"/>
      <c r="DSP150" s="597"/>
      <c r="DSQ150" s="597"/>
      <c r="DSR150" s="597"/>
      <c r="DSS150" s="597"/>
      <c r="DST150" s="597"/>
      <c r="DSU150" s="597"/>
      <c r="DSV150" s="597"/>
      <c r="DSW150" s="597"/>
      <c r="DSX150" s="597"/>
      <c r="DSY150" s="597"/>
      <c r="DSZ150" s="597"/>
      <c r="DTA150" s="597"/>
      <c r="DTB150" s="597"/>
      <c r="DTC150" s="597"/>
      <c r="DTD150" s="597"/>
      <c r="DTE150" s="597"/>
      <c r="DTF150" s="597"/>
      <c r="DTG150" s="597"/>
      <c r="DTH150" s="597"/>
      <c r="DTI150" s="597"/>
      <c r="DTJ150" s="597"/>
      <c r="DTK150" s="597"/>
      <c r="DTL150" s="597"/>
      <c r="DTM150" s="597"/>
      <c r="DTN150" s="597"/>
      <c r="DTO150" s="597"/>
      <c r="DTP150" s="597"/>
      <c r="DTQ150" s="597"/>
      <c r="DTR150" s="597"/>
      <c r="DTS150" s="597"/>
      <c r="DTT150" s="597"/>
      <c r="DTU150" s="597"/>
      <c r="DTV150" s="597"/>
      <c r="DTW150" s="597"/>
      <c r="DTX150" s="597"/>
      <c r="DTY150" s="597"/>
      <c r="DTZ150" s="597"/>
      <c r="DUA150" s="597"/>
      <c r="DUB150" s="597"/>
      <c r="DUC150" s="597"/>
      <c r="DUD150" s="597"/>
      <c r="DUE150" s="597"/>
      <c r="DUF150" s="597"/>
      <c r="DUG150" s="597"/>
      <c r="DUH150" s="597"/>
      <c r="DUI150" s="597"/>
      <c r="DUJ150" s="597"/>
      <c r="DUK150" s="597"/>
      <c r="DUL150" s="597"/>
      <c r="DUM150" s="597"/>
      <c r="DUN150" s="597"/>
      <c r="DUO150" s="597"/>
      <c r="DUP150" s="597"/>
      <c r="DUQ150" s="597"/>
      <c r="DUR150" s="597"/>
      <c r="DUS150" s="597"/>
      <c r="DUT150" s="597"/>
      <c r="DUU150" s="597"/>
      <c r="DUV150" s="597"/>
      <c r="DUW150" s="597"/>
      <c r="DUX150" s="597"/>
      <c r="DUY150" s="597"/>
      <c r="DUZ150" s="597"/>
      <c r="DVA150" s="597"/>
      <c r="DVB150" s="597"/>
      <c r="DVC150" s="597"/>
      <c r="DVD150" s="597"/>
      <c r="DVE150" s="597"/>
      <c r="DVF150" s="597"/>
      <c r="DVG150" s="597"/>
      <c r="DVH150" s="597"/>
      <c r="DVI150" s="597"/>
      <c r="DVJ150" s="597"/>
      <c r="DVK150" s="597"/>
      <c r="DVL150" s="597"/>
      <c r="DVM150" s="597"/>
      <c r="DVN150" s="597"/>
      <c r="DVO150" s="597"/>
      <c r="DVP150" s="597"/>
      <c r="DVQ150" s="597"/>
      <c r="DVR150" s="597"/>
      <c r="DVS150" s="597"/>
      <c r="DVT150" s="597"/>
      <c r="DVU150" s="597"/>
      <c r="DVV150" s="597"/>
      <c r="DVW150" s="597"/>
      <c r="DVX150" s="597"/>
      <c r="DVY150" s="597"/>
      <c r="DVZ150" s="597"/>
      <c r="DWA150" s="597"/>
      <c r="DWB150" s="597"/>
      <c r="DWC150" s="597"/>
      <c r="DWD150" s="597"/>
      <c r="DWE150" s="597"/>
      <c r="DWF150" s="597"/>
      <c r="DWG150" s="597"/>
      <c r="DWH150" s="597"/>
      <c r="DWI150" s="597"/>
      <c r="DWJ150" s="597"/>
      <c r="DWK150" s="597"/>
      <c r="DWL150" s="597"/>
      <c r="DWM150" s="597"/>
      <c r="DWN150" s="597"/>
      <c r="DWO150" s="597"/>
      <c r="DWP150" s="597"/>
      <c r="DWQ150" s="597"/>
      <c r="DWR150" s="597"/>
      <c r="DWS150" s="597"/>
      <c r="DWT150" s="597"/>
      <c r="DWU150" s="597"/>
      <c r="DWV150" s="597"/>
      <c r="DWW150" s="597"/>
      <c r="DWX150" s="597"/>
      <c r="DWY150" s="597"/>
      <c r="DWZ150" s="597"/>
      <c r="DXA150" s="597"/>
      <c r="DXB150" s="597"/>
      <c r="DXC150" s="597"/>
      <c r="DXD150" s="597"/>
      <c r="DXE150" s="597"/>
      <c r="DXF150" s="597"/>
      <c r="DXG150" s="597"/>
      <c r="DXH150" s="597"/>
      <c r="DXI150" s="597"/>
      <c r="DXJ150" s="597"/>
      <c r="DXK150" s="597"/>
      <c r="DXL150" s="597"/>
      <c r="DXM150" s="597"/>
      <c r="DXN150" s="597"/>
      <c r="DXO150" s="597"/>
      <c r="DXP150" s="597"/>
      <c r="DXQ150" s="597"/>
      <c r="DXR150" s="597"/>
      <c r="DXS150" s="597"/>
      <c r="DXT150" s="597"/>
      <c r="DXU150" s="597"/>
      <c r="DXV150" s="597"/>
      <c r="DXW150" s="597"/>
      <c r="DXX150" s="597"/>
      <c r="DXY150" s="597"/>
      <c r="DXZ150" s="597"/>
      <c r="DYA150" s="597"/>
      <c r="DYB150" s="597"/>
      <c r="DYC150" s="597"/>
      <c r="DYD150" s="597"/>
      <c r="DYE150" s="597"/>
      <c r="DYF150" s="597"/>
      <c r="DYG150" s="597"/>
      <c r="DYH150" s="597"/>
      <c r="DYI150" s="597"/>
      <c r="DYJ150" s="597"/>
      <c r="DYK150" s="597"/>
      <c r="DYL150" s="597"/>
      <c r="DYM150" s="597"/>
      <c r="DYN150" s="597"/>
      <c r="DYO150" s="597"/>
      <c r="DYP150" s="597"/>
      <c r="DYQ150" s="597"/>
      <c r="DYR150" s="597"/>
      <c r="DYS150" s="597"/>
      <c r="DYT150" s="597"/>
      <c r="DYU150" s="597"/>
      <c r="DYV150" s="597"/>
      <c r="DYW150" s="597"/>
      <c r="DYX150" s="597"/>
      <c r="DYY150" s="597"/>
      <c r="DYZ150" s="597"/>
      <c r="DZA150" s="597"/>
      <c r="DZB150" s="597"/>
      <c r="DZC150" s="597"/>
      <c r="DZD150" s="597"/>
      <c r="DZE150" s="597"/>
      <c r="DZF150" s="597"/>
      <c r="DZG150" s="597"/>
      <c r="DZH150" s="597"/>
      <c r="DZI150" s="597"/>
      <c r="DZJ150" s="597"/>
      <c r="DZK150" s="597"/>
      <c r="DZL150" s="597"/>
      <c r="DZM150" s="597"/>
      <c r="DZN150" s="597"/>
      <c r="DZO150" s="597"/>
      <c r="DZP150" s="597"/>
      <c r="DZQ150" s="597"/>
      <c r="DZR150" s="597"/>
      <c r="DZS150" s="597"/>
      <c r="DZT150" s="597"/>
      <c r="DZU150" s="597"/>
      <c r="DZV150" s="597"/>
      <c r="DZW150" s="597"/>
      <c r="DZX150" s="597"/>
      <c r="DZY150" s="597"/>
      <c r="DZZ150" s="597"/>
      <c r="EAA150" s="597"/>
      <c r="EAB150" s="597"/>
      <c r="EAC150" s="597"/>
      <c r="EAD150" s="597"/>
      <c r="EAE150" s="597"/>
      <c r="EAF150" s="597"/>
      <c r="EAG150" s="597"/>
      <c r="EAH150" s="597"/>
      <c r="EAI150" s="597"/>
      <c r="EAJ150" s="597"/>
      <c r="EAK150" s="597"/>
      <c r="EAL150" s="597"/>
      <c r="EAM150" s="597"/>
      <c r="EAN150" s="597"/>
      <c r="EAO150" s="597"/>
      <c r="EAP150" s="597"/>
      <c r="EAQ150" s="597"/>
      <c r="EAR150" s="597"/>
      <c r="EAS150" s="597"/>
      <c r="EAT150" s="597"/>
      <c r="EAU150" s="597"/>
      <c r="EAV150" s="597"/>
      <c r="EAW150" s="597"/>
      <c r="EAX150" s="597"/>
      <c r="EAY150" s="597"/>
      <c r="EAZ150" s="597"/>
      <c r="EBA150" s="597"/>
      <c r="EBB150" s="597"/>
      <c r="EBC150" s="597"/>
      <c r="EBD150" s="597"/>
      <c r="EBE150" s="597"/>
      <c r="EBF150" s="597"/>
      <c r="EBG150" s="597"/>
      <c r="EBH150" s="597"/>
      <c r="EBI150" s="597"/>
      <c r="EBJ150" s="597"/>
      <c r="EBK150" s="597"/>
      <c r="EBL150" s="597"/>
      <c r="EBM150" s="597"/>
      <c r="EBN150" s="597"/>
      <c r="EBO150" s="597"/>
      <c r="EBP150" s="597"/>
      <c r="EBQ150" s="597"/>
      <c r="EBR150" s="597"/>
      <c r="EBS150" s="597"/>
      <c r="EBT150" s="597"/>
      <c r="EBU150" s="597"/>
      <c r="EBV150" s="597"/>
      <c r="EBW150" s="597"/>
      <c r="EBX150" s="597"/>
      <c r="EBY150" s="597"/>
      <c r="EBZ150" s="597"/>
      <c r="ECA150" s="597"/>
      <c r="ECB150" s="597"/>
      <c r="ECC150" s="597"/>
      <c r="ECD150" s="597"/>
      <c r="ECE150" s="597"/>
      <c r="ECF150" s="597"/>
      <c r="ECG150" s="597"/>
      <c r="ECH150" s="597"/>
      <c r="ECI150" s="597"/>
      <c r="ECJ150" s="597"/>
      <c r="ECK150" s="597"/>
      <c r="ECL150" s="597"/>
      <c r="ECM150" s="597"/>
      <c r="ECN150" s="597"/>
      <c r="ECO150" s="597"/>
      <c r="ECP150" s="597"/>
      <c r="ECQ150" s="597"/>
      <c r="ECR150" s="597"/>
      <c r="ECS150" s="597"/>
      <c r="ECT150" s="597"/>
      <c r="ECU150" s="597"/>
      <c r="ECV150" s="597"/>
      <c r="ECW150" s="597"/>
      <c r="ECX150" s="597"/>
      <c r="ECY150" s="597"/>
      <c r="ECZ150" s="597"/>
      <c r="EDA150" s="597"/>
      <c r="EDB150" s="597"/>
      <c r="EDC150" s="597"/>
      <c r="EDD150" s="597"/>
      <c r="EDE150" s="597"/>
      <c r="EDF150" s="597"/>
      <c r="EDG150" s="597"/>
      <c r="EDH150" s="597"/>
      <c r="EDI150" s="597"/>
      <c r="EDJ150" s="597"/>
      <c r="EDK150" s="597"/>
      <c r="EDL150" s="597"/>
      <c r="EDM150" s="597"/>
      <c r="EDN150" s="597"/>
      <c r="EDO150" s="597"/>
      <c r="EDP150" s="597"/>
      <c r="EDQ150" s="597"/>
      <c r="EDR150" s="597"/>
      <c r="EDS150" s="597"/>
      <c r="EDT150" s="597"/>
      <c r="EDU150" s="597"/>
      <c r="EDV150" s="597"/>
      <c r="EDW150" s="597"/>
      <c r="EDX150" s="597"/>
      <c r="EDY150" s="597"/>
      <c r="EDZ150" s="597"/>
      <c r="EEA150" s="597"/>
      <c r="EEB150" s="597"/>
      <c r="EEC150" s="597"/>
      <c r="EED150" s="597"/>
      <c r="EEE150" s="597"/>
      <c r="EEF150" s="597"/>
      <c r="EEG150" s="597"/>
      <c r="EEH150" s="597"/>
      <c r="EEI150" s="597"/>
      <c r="EEJ150" s="597"/>
      <c r="EEK150" s="597"/>
      <c r="EEL150" s="597"/>
      <c r="EEM150" s="597"/>
      <c r="EEN150" s="597"/>
      <c r="EEO150" s="597"/>
      <c r="EEP150" s="597"/>
      <c r="EEQ150" s="597"/>
      <c r="EER150" s="597"/>
      <c r="EES150" s="597"/>
      <c r="EET150" s="597"/>
      <c r="EEU150" s="597"/>
      <c r="EEV150" s="597"/>
      <c r="EEW150" s="597"/>
      <c r="EEX150" s="597"/>
      <c r="EEY150" s="597"/>
      <c r="EEZ150" s="597"/>
      <c r="EFA150" s="597"/>
      <c r="EFB150" s="597"/>
      <c r="EFC150" s="597"/>
      <c r="EFD150" s="597"/>
      <c r="EFE150" s="597"/>
      <c r="EFF150" s="597"/>
      <c r="EFG150" s="597"/>
      <c r="EFH150" s="597"/>
      <c r="EFI150" s="597"/>
      <c r="EFJ150" s="597"/>
      <c r="EFK150" s="597"/>
      <c r="EFL150" s="597"/>
      <c r="EFM150" s="597"/>
      <c r="EFN150" s="597"/>
      <c r="EFO150" s="597"/>
      <c r="EFP150" s="597"/>
      <c r="EFQ150" s="597"/>
      <c r="EFR150" s="597"/>
      <c r="EFS150" s="597"/>
      <c r="EFT150" s="597"/>
      <c r="EFU150" s="597"/>
      <c r="EFV150" s="597"/>
      <c r="EFW150" s="597"/>
      <c r="EFX150" s="597"/>
      <c r="EFY150" s="597"/>
      <c r="EFZ150" s="597"/>
      <c r="EGA150" s="597"/>
      <c r="EGB150" s="597"/>
      <c r="EGC150" s="597"/>
      <c r="EGD150" s="597"/>
      <c r="EGE150" s="597"/>
      <c r="EGF150" s="597"/>
      <c r="EGG150" s="597"/>
      <c r="EGH150" s="597"/>
      <c r="EGI150" s="597"/>
      <c r="EGJ150" s="597"/>
      <c r="EGK150" s="597"/>
      <c r="EGL150" s="597"/>
      <c r="EGM150" s="597"/>
      <c r="EGN150" s="597"/>
      <c r="EGO150" s="597"/>
      <c r="EGP150" s="597"/>
      <c r="EGQ150" s="597"/>
      <c r="EGR150" s="597"/>
      <c r="EGS150" s="597"/>
      <c r="EGT150" s="597"/>
      <c r="EGU150" s="597"/>
      <c r="EGV150" s="597"/>
      <c r="EGW150" s="597"/>
      <c r="EGX150" s="597"/>
      <c r="EGY150" s="597"/>
      <c r="EGZ150" s="597"/>
      <c r="EHA150" s="597"/>
      <c r="EHB150" s="597"/>
      <c r="EHC150" s="597"/>
      <c r="EHD150" s="597"/>
      <c r="EHE150" s="597"/>
      <c r="EHF150" s="597"/>
      <c r="EHG150" s="597"/>
      <c r="EHH150" s="597"/>
      <c r="EHI150" s="597"/>
      <c r="EHJ150" s="597"/>
      <c r="EHK150" s="597"/>
      <c r="EHL150" s="597"/>
      <c r="EHM150" s="597"/>
      <c r="EHN150" s="597"/>
      <c r="EHO150" s="597"/>
      <c r="EHP150" s="597"/>
      <c r="EHQ150" s="597"/>
      <c r="EHR150" s="597"/>
      <c r="EHS150" s="597"/>
      <c r="EHT150" s="597"/>
      <c r="EHU150" s="597"/>
      <c r="EHV150" s="597"/>
      <c r="EHW150" s="597"/>
      <c r="EHX150" s="597"/>
      <c r="EHY150" s="597"/>
      <c r="EHZ150" s="597"/>
      <c r="EIA150" s="597"/>
      <c r="EIB150" s="597"/>
      <c r="EIC150" s="597"/>
      <c r="EID150" s="597"/>
      <c r="EIE150" s="597"/>
      <c r="EIF150" s="597"/>
      <c r="EIG150" s="597"/>
      <c r="EIH150" s="597"/>
      <c r="EII150" s="597"/>
      <c r="EIJ150" s="597"/>
      <c r="EIK150" s="597"/>
      <c r="EIL150" s="597"/>
      <c r="EIM150" s="597"/>
      <c r="EIN150" s="597"/>
      <c r="EIO150" s="597"/>
      <c r="EIP150" s="597"/>
      <c r="EIQ150" s="597"/>
      <c r="EIR150" s="597"/>
      <c r="EIS150" s="597"/>
      <c r="EIT150" s="597"/>
      <c r="EIU150" s="597"/>
      <c r="EIV150" s="597"/>
      <c r="EIW150" s="597"/>
      <c r="EIX150" s="597"/>
      <c r="EIY150" s="597"/>
      <c r="EIZ150" s="597"/>
      <c r="EJA150" s="597"/>
      <c r="EJB150" s="597"/>
      <c r="EJC150" s="597"/>
      <c r="EJD150" s="597"/>
      <c r="EJE150" s="597"/>
      <c r="EJF150" s="597"/>
      <c r="EJG150" s="597"/>
      <c r="EJH150" s="597"/>
      <c r="EJI150" s="597"/>
      <c r="EJJ150" s="597"/>
      <c r="EJK150" s="597"/>
      <c r="EJL150" s="597"/>
      <c r="EJM150" s="597"/>
      <c r="EJN150" s="597"/>
      <c r="EJO150" s="597"/>
      <c r="EJP150" s="597"/>
      <c r="EJQ150" s="597"/>
      <c r="EJR150" s="597"/>
      <c r="EJS150" s="597"/>
      <c r="EJT150" s="597"/>
      <c r="EJU150" s="597"/>
      <c r="EJV150" s="597"/>
      <c r="EJW150" s="597"/>
      <c r="EJX150" s="597"/>
      <c r="EJY150" s="597"/>
      <c r="EJZ150" s="597"/>
      <c r="EKA150" s="597"/>
      <c r="EKB150" s="597"/>
      <c r="EKC150" s="597"/>
      <c r="EKD150" s="597"/>
      <c r="EKE150" s="597"/>
      <c r="EKF150" s="597"/>
      <c r="EKG150" s="597"/>
      <c r="EKH150" s="597"/>
      <c r="EKI150" s="597"/>
      <c r="EKJ150" s="597"/>
      <c r="EKK150" s="597"/>
      <c r="EKL150" s="597"/>
      <c r="EKM150" s="597"/>
      <c r="EKN150" s="597"/>
      <c r="EKO150" s="597"/>
      <c r="EKP150" s="597"/>
      <c r="EKQ150" s="597"/>
      <c r="EKR150" s="597"/>
      <c r="EKS150" s="597"/>
      <c r="EKT150" s="597"/>
      <c r="EKU150" s="597"/>
      <c r="EKV150" s="597"/>
      <c r="EKW150" s="597"/>
      <c r="EKX150" s="597"/>
      <c r="EKY150" s="597"/>
      <c r="EKZ150" s="597"/>
      <c r="ELA150" s="597"/>
      <c r="ELB150" s="597"/>
      <c r="ELC150" s="597"/>
      <c r="ELD150" s="597"/>
      <c r="ELE150" s="597"/>
      <c r="ELF150" s="597"/>
      <c r="ELG150" s="597"/>
      <c r="ELH150" s="597"/>
      <c r="ELI150" s="597"/>
      <c r="ELJ150" s="597"/>
      <c r="ELK150" s="597"/>
      <c r="ELL150" s="597"/>
      <c r="ELM150" s="597"/>
      <c r="ELN150" s="597"/>
      <c r="ELO150" s="597"/>
      <c r="ELP150" s="597"/>
      <c r="ELQ150" s="597"/>
      <c r="ELR150" s="597"/>
      <c r="ELS150" s="597"/>
      <c r="ELT150" s="597"/>
      <c r="ELU150" s="597"/>
      <c r="ELV150" s="597"/>
      <c r="ELW150" s="597"/>
      <c r="ELX150" s="597"/>
      <c r="ELY150" s="597"/>
      <c r="ELZ150" s="597"/>
      <c r="EMA150" s="597"/>
      <c r="EMB150" s="597"/>
      <c r="EMC150" s="597"/>
      <c r="EMD150" s="597"/>
      <c r="EME150" s="597"/>
      <c r="EMF150" s="597"/>
      <c r="EMG150" s="597"/>
      <c r="EMH150" s="597"/>
      <c r="EMI150" s="597"/>
      <c r="EMJ150" s="597"/>
      <c r="EMK150" s="597"/>
      <c r="EML150" s="597"/>
      <c r="EMM150" s="597"/>
      <c r="EMN150" s="597"/>
      <c r="EMO150" s="597"/>
      <c r="EMP150" s="597"/>
      <c r="EMQ150" s="597"/>
      <c r="EMR150" s="597"/>
      <c r="EMS150" s="597"/>
      <c r="EMT150" s="597"/>
      <c r="EMU150" s="597"/>
      <c r="EMV150" s="597"/>
      <c r="EMW150" s="597"/>
      <c r="EMX150" s="597"/>
      <c r="EMY150" s="597"/>
      <c r="EMZ150" s="597"/>
      <c r="ENA150" s="597"/>
      <c r="ENB150" s="597"/>
      <c r="ENC150" s="597"/>
      <c r="END150" s="597"/>
      <c r="ENE150" s="597"/>
      <c r="ENF150" s="597"/>
      <c r="ENG150" s="597"/>
      <c r="ENH150" s="597"/>
      <c r="ENI150" s="597"/>
      <c r="ENJ150" s="597"/>
      <c r="ENK150" s="597"/>
      <c r="ENL150" s="597"/>
      <c r="ENM150" s="597"/>
      <c r="ENN150" s="597"/>
      <c r="ENO150" s="597"/>
      <c r="ENP150" s="597"/>
      <c r="ENQ150" s="597"/>
      <c r="ENR150" s="597"/>
      <c r="ENS150" s="597"/>
      <c r="ENT150" s="597"/>
      <c r="ENU150" s="597"/>
      <c r="ENV150" s="597"/>
      <c r="ENW150" s="597"/>
      <c r="ENX150" s="597"/>
      <c r="ENY150" s="597"/>
      <c r="ENZ150" s="597"/>
      <c r="EOA150" s="597"/>
      <c r="EOB150" s="597"/>
      <c r="EOC150" s="597"/>
      <c r="EOD150" s="597"/>
      <c r="EOE150" s="597"/>
      <c r="EOF150" s="597"/>
      <c r="EOG150" s="597"/>
      <c r="EOH150" s="597"/>
      <c r="EOI150" s="597"/>
      <c r="EOJ150" s="597"/>
      <c r="EOK150" s="597"/>
      <c r="EOL150" s="597"/>
      <c r="EOM150" s="597"/>
      <c r="EON150" s="597"/>
      <c r="EOO150" s="597"/>
      <c r="EOP150" s="597"/>
      <c r="EOQ150" s="597"/>
      <c r="EOR150" s="597"/>
      <c r="EOS150" s="597"/>
      <c r="EOT150" s="597"/>
      <c r="EOU150" s="597"/>
      <c r="EOV150" s="597"/>
      <c r="EOW150" s="597"/>
      <c r="EOX150" s="597"/>
      <c r="EOY150" s="597"/>
      <c r="EOZ150" s="597"/>
      <c r="EPA150" s="597"/>
      <c r="EPB150" s="597"/>
      <c r="EPC150" s="597"/>
      <c r="EPD150" s="597"/>
      <c r="EPE150" s="597"/>
      <c r="EPF150" s="597"/>
      <c r="EPG150" s="597"/>
      <c r="EPH150" s="597"/>
      <c r="EPI150" s="597"/>
      <c r="EPJ150" s="597"/>
      <c r="EPK150" s="597"/>
      <c r="EPL150" s="597"/>
      <c r="EPM150" s="597"/>
      <c r="EPN150" s="597"/>
      <c r="EPO150" s="597"/>
      <c r="EPP150" s="597"/>
      <c r="EPQ150" s="597"/>
      <c r="EPR150" s="597"/>
      <c r="EPS150" s="597"/>
      <c r="EPT150" s="597"/>
      <c r="EPU150" s="597"/>
      <c r="EPV150" s="597"/>
      <c r="EPW150" s="597"/>
      <c r="EPX150" s="597"/>
      <c r="EPY150" s="597"/>
      <c r="EPZ150" s="597"/>
      <c r="EQA150" s="597"/>
      <c r="EQB150" s="597"/>
      <c r="EQC150" s="597"/>
      <c r="EQD150" s="597"/>
      <c r="EQE150" s="597"/>
      <c r="EQF150" s="597"/>
      <c r="EQG150" s="597"/>
      <c r="EQH150" s="597"/>
      <c r="EQI150" s="597"/>
      <c r="EQJ150" s="597"/>
      <c r="EQK150" s="597"/>
      <c r="EQL150" s="597"/>
      <c r="EQM150" s="597"/>
      <c r="EQN150" s="597"/>
      <c r="EQO150" s="597"/>
      <c r="EQP150" s="597"/>
      <c r="EQQ150" s="597"/>
      <c r="EQR150" s="597"/>
      <c r="EQS150" s="597"/>
      <c r="EQT150" s="597"/>
      <c r="EQU150" s="597"/>
      <c r="EQV150" s="597"/>
      <c r="EQW150" s="597"/>
      <c r="EQX150" s="597"/>
      <c r="EQY150" s="597"/>
      <c r="EQZ150" s="597"/>
      <c r="ERA150" s="597"/>
      <c r="ERB150" s="597"/>
      <c r="ERC150" s="597"/>
      <c r="ERD150" s="597"/>
      <c r="ERE150" s="597"/>
      <c r="ERF150" s="597"/>
      <c r="ERG150" s="597"/>
      <c r="ERH150" s="597"/>
      <c r="ERI150" s="597"/>
      <c r="ERJ150" s="597"/>
      <c r="ERK150" s="597"/>
      <c r="ERL150" s="597"/>
      <c r="ERM150" s="597"/>
      <c r="ERN150" s="597"/>
      <c r="ERO150" s="597"/>
      <c r="ERP150" s="597"/>
      <c r="ERQ150" s="597"/>
      <c r="ERR150" s="597"/>
      <c r="ERS150" s="597"/>
      <c r="ERT150" s="597"/>
      <c r="ERU150" s="597"/>
      <c r="ERV150" s="597"/>
      <c r="ERW150" s="597"/>
      <c r="ERX150" s="597"/>
      <c r="ERY150" s="597"/>
      <c r="ERZ150" s="597"/>
      <c r="ESA150" s="597"/>
      <c r="ESB150" s="597"/>
      <c r="ESC150" s="597"/>
      <c r="ESD150" s="597"/>
      <c r="ESE150" s="597"/>
      <c r="ESF150" s="597"/>
      <c r="ESG150" s="597"/>
      <c r="ESH150" s="597"/>
      <c r="ESI150" s="597"/>
      <c r="ESJ150" s="597"/>
      <c r="ESK150" s="597"/>
      <c r="ESL150" s="597"/>
      <c r="ESM150" s="597"/>
      <c r="ESN150" s="597"/>
      <c r="ESO150" s="597"/>
      <c r="ESP150" s="597"/>
      <c r="ESQ150" s="597"/>
      <c r="ESR150" s="597"/>
      <c r="ESS150" s="597"/>
      <c r="EST150" s="597"/>
      <c r="ESU150" s="597"/>
      <c r="ESV150" s="597"/>
      <c r="ESW150" s="597"/>
      <c r="ESX150" s="597"/>
      <c r="ESY150" s="597"/>
      <c r="ESZ150" s="597"/>
      <c r="ETA150" s="597"/>
      <c r="ETB150" s="597"/>
      <c r="ETC150" s="597"/>
      <c r="ETD150" s="597"/>
      <c r="ETE150" s="597"/>
      <c r="ETF150" s="597"/>
      <c r="ETG150" s="597"/>
      <c r="ETH150" s="597"/>
      <c r="ETI150" s="597"/>
      <c r="ETJ150" s="597"/>
      <c r="ETK150" s="597"/>
      <c r="ETL150" s="597"/>
      <c r="ETM150" s="597"/>
      <c r="ETN150" s="597"/>
      <c r="ETO150" s="597"/>
      <c r="ETP150" s="597"/>
      <c r="ETQ150" s="597"/>
      <c r="ETR150" s="597"/>
      <c r="ETS150" s="597"/>
      <c r="ETT150" s="597"/>
      <c r="ETU150" s="597"/>
      <c r="ETV150" s="597"/>
      <c r="ETW150" s="597"/>
      <c r="ETX150" s="597"/>
      <c r="ETY150" s="597"/>
      <c r="ETZ150" s="597"/>
      <c r="EUA150" s="597"/>
      <c r="EUB150" s="597"/>
      <c r="EUC150" s="597"/>
      <c r="EUD150" s="597"/>
      <c r="EUE150" s="597"/>
      <c r="EUF150" s="597"/>
      <c r="EUG150" s="597"/>
      <c r="EUH150" s="597"/>
      <c r="EUI150" s="597"/>
      <c r="EUJ150" s="597"/>
      <c r="EUK150" s="597"/>
      <c r="EUL150" s="597"/>
      <c r="EUM150" s="597"/>
      <c r="EUN150" s="597"/>
      <c r="EUO150" s="597"/>
      <c r="EUP150" s="597"/>
      <c r="EUQ150" s="597"/>
      <c r="EUR150" s="597"/>
      <c r="EUS150" s="597"/>
      <c r="EUT150" s="597"/>
      <c r="EUU150" s="597"/>
      <c r="EUV150" s="597"/>
      <c r="EUW150" s="597"/>
      <c r="EUX150" s="597"/>
      <c r="EUY150" s="597"/>
      <c r="EUZ150" s="597"/>
      <c r="EVA150" s="597"/>
      <c r="EVB150" s="597"/>
      <c r="EVC150" s="597"/>
      <c r="EVD150" s="597"/>
      <c r="EVE150" s="597"/>
      <c r="EVF150" s="597"/>
      <c r="EVG150" s="597"/>
      <c r="EVH150" s="597"/>
      <c r="EVI150" s="597"/>
      <c r="EVJ150" s="597"/>
      <c r="EVK150" s="597"/>
      <c r="EVL150" s="597"/>
      <c r="EVM150" s="597"/>
      <c r="EVN150" s="597"/>
      <c r="EVO150" s="597"/>
      <c r="EVP150" s="597"/>
      <c r="EVQ150" s="597"/>
      <c r="EVR150" s="597"/>
      <c r="EVS150" s="597"/>
      <c r="EVT150" s="597"/>
      <c r="EVU150" s="597"/>
      <c r="EVV150" s="597"/>
      <c r="EVW150" s="597"/>
      <c r="EVX150" s="597"/>
      <c r="EVY150" s="597"/>
      <c r="EVZ150" s="597"/>
      <c r="EWA150" s="597"/>
      <c r="EWB150" s="597"/>
      <c r="EWC150" s="597"/>
      <c r="EWD150" s="597"/>
      <c r="EWE150" s="597"/>
      <c r="EWF150" s="597"/>
      <c r="EWG150" s="597"/>
      <c r="EWH150" s="597"/>
      <c r="EWI150" s="597"/>
      <c r="EWJ150" s="597"/>
      <c r="EWK150" s="597"/>
      <c r="EWL150" s="597"/>
      <c r="EWM150" s="597"/>
      <c r="EWN150" s="597"/>
      <c r="EWO150" s="597"/>
      <c r="EWP150" s="597"/>
      <c r="EWQ150" s="597"/>
      <c r="EWR150" s="597"/>
      <c r="EWS150" s="597"/>
      <c r="EWT150" s="597"/>
      <c r="EWU150" s="597"/>
      <c r="EWV150" s="597"/>
      <c r="EWW150" s="597"/>
      <c r="EWX150" s="597"/>
      <c r="EWY150" s="597"/>
      <c r="EWZ150" s="597"/>
      <c r="EXA150" s="597"/>
      <c r="EXB150" s="597"/>
      <c r="EXC150" s="597"/>
      <c r="EXD150" s="597"/>
      <c r="EXE150" s="597"/>
      <c r="EXF150" s="597"/>
      <c r="EXG150" s="597"/>
      <c r="EXH150" s="597"/>
      <c r="EXI150" s="597"/>
      <c r="EXJ150" s="597"/>
      <c r="EXK150" s="597"/>
      <c r="EXL150" s="597"/>
      <c r="EXM150" s="597"/>
      <c r="EXN150" s="597"/>
      <c r="EXO150" s="597"/>
      <c r="EXP150" s="597"/>
      <c r="EXQ150" s="597"/>
      <c r="EXR150" s="597"/>
      <c r="EXS150" s="597"/>
      <c r="EXT150" s="597"/>
      <c r="EXU150" s="597"/>
      <c r="EXV150" s="597"/>
      <c r="EXW150" s="597"/>
      <c r="EXX150" s="597"/>
      <c r="EXY150" s="597"/>
      <c r="EXZ150" s="597"/>
      <c r="EYA150" s="597"/>
      <c r="EYB150" s="597"/>
      <c r="EYC150" s="597"/>
      <c r="EYD150" s="597"/>
      <c r="EYE150" s="597"/>
      <c r="EYF150" s="597"/>
      <c r="EYG150" s="597"/>
      <c r="EYH150" s="597"/>
      <c r="EYI150" s="597"/>
      <c r="EYJ150" s="597"/>
      <c r="EYK150" s="597"/>
      <c r="EYL150" s="597"/>
      <c r="EYM150" s="597"/>
      <c r="EYN150" s="597"/>
      <c r="EYO150" s="597"/>
      <c r="EYP150" s="597"/>
      <c r="EYQ150" s="597"/>
      <c r="EYR150" s="597"/>
      <c r="EYS150" s="597"/>
      <c r="EYT150" s="597"/>
      <c r="EYU150" s="597"/>
      <c r="EYV150" s="597"/>
      <c r="EYW150" s="597"/>
      <c r="EYX150" s="597"/>
      <c r="EYY150" s="597"/>
      <c r="EYZ150" s="597"/>
      <c r="EZA150" s="597"/>
      <c r="EZB150" s="597"/>
      <c r="EZC150" s="597"/>
      <c r="EZD150" s="597"/>
      <c r="EZE150" s="597"/>
      <c r="EZF150" s="597"/>
      <c r="EZG150" s="597"/>
      <c r="EZH150" s="597"/>
      <c r="EZI150" s="597"/>
      <c r="EZJ150" s="597"/>
      <c r="EZK150" s="597"/>
      <c r="EZL150" s="597"/>
      <c r="EZM150" s="597"/>
      <c r="EZN150" s="597"/>
      <c r="EZO150" s="597"/>
      <c r="EZP150" s="597"/>
      <c r="EZQ150" s="597"/>
      <c r="EZR150" s="597"/>
      <c r="EZS150" s="597"/>
      <c r="EZT150" s="597"/>
      <c r="EZU150" s="597"/>
      <c r="EZV150" s="597"/>
      <c r="EZW150" s="597"/>
      <c r="EZX150" s="597"/>
      <c r="EZY150" s="597"/>
      <c r="EZZ150" s="597"/>
      <c r="FAA150" s="597"/>
      <c r="FAB150" s="597"/>
      <c r="FAC150" s="597"/>
      <c r="FAD150" s="597"/>
      <c r="FAE150" s="597"/>
      <c r="FAF150" s="597"/>
      <c r="FAG150" s="597"/>
      <c r="FAH150" s="597"/>
      <c r="FAI150" s="597"/>
      <c r="FAJ150" s="597"/>
      <c r="FAK150" s="597"/>
      <c r="FAL150" s="597"/>
      <c r="FAM150" s="597"/>
      <c r="FAN150" s="597"/>
      <c r="FAO150" s="597"/>
      <c r="FAP150" s="597"/>
      <c r="FAQ150" s="597"/>
      <c r="FAR150" s="597"/>
      <c r="FAS150" s="597"/>
      <c r="FAT150" s="597"/>
      <c r="FAU150" s="597"/>
      <c r="FAV150" s="597"/>
      <c r="FAW150" s="597"/>
      <c r="FAX150" s="597"/>
      <c r="FAY150" s="597"/>
      <c r="FAZ150" s="597"/>
      <c r="FBA150" s="597"/>
      <c r="FBB150" s="597"/>
      <c r="FBC150" s="597"/>
      <c r="FBD150" s="597"/>
      <c r="FBE150" s="597"/>
      <c r="FBF150" s="597"/>
      <c r="FBG150" s="597"/>
      <c r="FBH150" s="597"/>
      <c r="FBI150" s="597"/>
      <c r="FBJ150" s="597"/>
      <c r="FBK150" s="597"/>
      <c r="FBL150" s="597"/>
      <c r="FBM150" s="597"/>
      <c r="FBN150" s="597"/>
      <c r="FBO150" s="597"/>
      <c r="FBP150" s="597"/>
      <c r="FBQ150" s="597"/>
      <c r="FBR150" s="597"/>
      <c r="FBS150" s="597"/>
      <c r="FBT150" s="597"/>
      <c r="FBU150" s="597"/>
      <c r="FBV150" s="597"/>
      <c r="FBW150" s="597"/>
      <c r="FBX150" s="597"/>
      <c r="FBY150" s="597"/>
      <c r="FBZ150" s="597"/>
      <c r="FCA150" s="597"/>
      <c r="FCB150" s="597"/>
      <c r="FCC150" s="597"/>
      <c r="FCD150" s="597"/>
      <c r="FCE150" s="597"/>
      <c r="FCF150" s="597"/>
      <c r="FCG150" s="597"/>
      <c r="FCH150" s="597"/>
      <c r="FCI150" s="597"/>
      <c r="FCJ150" s="597"/>
      <c r="FCK150" s="597"/>
      <c r="FCL150" s="597"/>
      <c r="FCM150" s="597"/>
      <c r="FCN150" s="597"/>
      <c r="FCO150" s="597"/>
      <c r="FCP150" s="597"/>
      <c r="FCQ150" s="597"/>
      <c r="FCR150" s="597"/>
      <c r="FCS150" s="597"/>
      <c r="FCT150" s="597"/>
      <c r="FCU150" s="597"/>
      <c r="FCV150" s="597"/>
      <c r="FCW150" s="597"/>
      <c r="FCX150" s="597"/>
      <c r="FCY150" s="597"/>
      <c r="FCZ150" s="597"/>
      <c r="FDA150" s="597"/>
      <c r="FDB150" s="597"/>
      <c r="FDC150" s="597"/>
      <c r="FDD150" s="597"/>
      <c r="FDE150" s="597"/>
      <c r="FDF150" s="597"/>
      <c r="FDG150" s="597"/>
      <c r="FDH150" s="597"/>
      <c r="FDI150" s="597"/>
      <c r="FDJ150" s="597"/>
      <c r="FDK150" s="597"/>
      <c r="FDL150" s="597"/>
      <c r="FDM150" s="597"/>
      <c r="FDN150" s="597"/>
      <c r="FDO150" s="597"/>
      <c r="FDP150" s="597"/>
      <c r="FDQ150" s="597"/>
      <c r="FDR150" s="597"/>
      <c r="FDS150" s="597"/>
      <c r="FDT150" s="597"/>
      <c r="FDU150" s="597"/>
      <c r="FDV150" s="597"/>
      <c r="FDW150" s="597"/>
      <c r="FDX150" s="597"/>
      <c r="FDY150" s="597"/>
      <c r="FDZ150" s="597"/>
      <c r="FEA150" s="597"/>
      <c r="FEB150" s="597"/>
      <c r="FEC150" s="597"/>
      <c r="FED150" s="597"/>
      <c r="FEE150" s="597"/>
      <c r="FEF150" s="597"/>
      <c r="FEG150" s="597"/>
      <c r="FEH150" s="597"/>
      <c r="FEI150" s="597"/>
      <c r="FEJ150" s="597"/>
      <c r="FEK150" s="597"/>
      <c r="FEL150" s="597"/>
      <c r="FEM150" s="597"/>
      <c r="FEN150" s="597"/>
      <c r="FEO150" s="597"/>
      <c r="FEP150" s="597"/>
      <c r="FEQ150" s="597"/>
      <c r="FER150" s="597"/>
      <c r="FES150" s="597"/>
      <c r="FET150" s="597"/>
      <c r="FEU150" s="597"/>
      <c r="FEV150" s="597"/>
      <c r="FEW150" s="597"/>
      <c r="FEX150" s="597"/>
      <c r="FEY150" s="597"/>
      <c r="FEZ150" s="597"/>
      <c r="FFA150" s="597"/>
      <c r="FFB150" s="597"/>
      <c r="FFC150" s="597"/>
      <c r="FFD150" s="597"/>
      <c r="FFE150" s="597"/>
      <c r="FFF150" s="597"/>
      <c r="FFG150" s="597"/>
      <c r="FFH150" s="597"/>
      <c r="FFI150" s="597"/>
      <c r="FFJ150" s="597"/>
      <c r="FFK150" s="597"/>
      <c r="FFL150" s="597"/>
      <c r="FFM150" s="597"/>
      <c r="FFN150" s="597"/>
      <c r="FFO150" s="597"/>
      <c r="FFP150" s="597"/>
      <c r="FFQ150" s="597"/>
      <c r="FFR150" s="597"/>
      <c r="FFS150" s="597"/>
      <c r="FFT150" s="597"/>
      <c r="FFU150" s="597"/>
      <c r="FFV150" s="597"/>
      <c r="FFW150" s="597"/>
      <c r="FFX150" s="597"/>
      <c r="FFY150" s="597"/>
      <c r="FFZ150" s="597"/>
      <c r="FGA150" s="597"/>
      <c r="FGB150" s="597"/>
      <c r="FGC150" s="597"/>
      <c r="FGD150" s="597"/>
      <c r="FGE150" s="597"/>
      <c r="FGF150" s="597"/>
      <c r="FGG150" s="597"/>
      <c r="FGH150" s="597"/>
      <c r="FGI150" s="597"/>
      <c r="FGJ150" s="597"/>
      <c r="FGK150" s="597"/>
      <c r="FGL150" s="597"/>
      <c r="FGM150" s="597"/>
      <c r="FGN150" s="597"/>
      <c r="FGO150" s="597"/>
      <c r="FGP150" s="597"/>
      <c r="FGQ150" s="597"/>
      <c r="FGR150" s="597"/>
      <c r="FGS150" s="597"/>
      <c r="FGT150" s="597"/>
      <c r="FGU150" s="597"/>
      <c r="FGV150" s="597"/>
      <c r="FGW150" s="597"/>
      <c r="FGX150" s="597"/>
      <c r="FGY150" s="597"/>
      <c r="FGZ150" s="597"/>
      <c r="FHA150" s="597"/>
      <c r="FHB150" s="597"/>
      <c r="FHC150" s="597"/>
      <c r="FHD150" s="597"/>
      <c r="FHE150" s="597"/>
      <c r="FHF150" s="597"/>
      <c r="FHG150" s="597"/>
      <c r="FHH150" s="597"/>
      <c r="FHI150" s="597"/>
      <c r="FHJ150" s="597"/>
      <c r="FHK150" s="597"/>
      <c r="FHL150" s="597"/>
      <c r="FHM150" s="597"/>
      <c r="FHN150" s="597"/>
      <c r="FHO150" s="597"/>
      <c r="FHP150" s="597"/>
      <c r="FHQ150" s="597"/>
      <c r="FHR150" s="597"/>
      <c r="FHS150" s="597"/>
      <c r="FHT150" s="597"/>
      <c r="FHU150" s="597"/>
      <c r="FHV150" s="597"/>
      <c r="FHW150" s="597"/>
      <c r="FHX150" s="597"/>
      <c r="FHY150" s="597"/>
      <c r="FHZ150" s="597"/>
      <c r="FIA150" s="597"/>
      <c r="FIB150" s="597"/>
      <c r="FIC150" s="597"/>
      <c r="FID150" s="597"/>
      <c r="FIE150" s="597"/>
      <c r="FIF150" s="597"/>
      <c r="FIG150" s="597"/>
      <c r="FIH150" s="597"/>
      <c r="FII150" s="597"/>
      <c r="FIJ150" s="597"/>
      <c r="FIK150" s="597"/>
      <c r="FIL150" s="597"/>
      <c r="FIM150" s="597"/>
      <c r="FIN150" s="597"/>
      <c r="FIO150" s="597"/>
      <c r="FIP150" s="597"/>
      <c r="FIQ150" s="597"/>
      <c r="FIR150" s="597"/>
      <c r="FIS150" s="597"/>
      <c r="FIT150" s="597"/>
      <c r="FIU150" s="597"/>
      <c r="FIV150" s="597"/>
      <c r="FIW150" s="597"/>
      <c r="FIX150" s="597"/>
      <c r="FIY150" s="597"/>
      <c r="FIZ150" s="597"/>
      <c r="FJA150" s="597"/>
      <c r="FJB150" s="597"/>
      <c r="FJC150" s="597"/>
      <c r="FJD150" s="597"/>
      <c r="FJE150" s="597"/>
      <c r="FJF150" s="597"/>
      <c r="FJG150" s="597"/>
      <c r="FJH150" s="597"/>
      <c r="FJI150" s="597"/>
      <c r="FJJ150" s="597"/>
      <c r="FJK150" s="597"/>
      <c r="FJL150" s="597"/>
      <c r="FJM150" s="597"/>
      <c r="FJN150" s="597"/>
      <c r="FJO150" s="597"/>
      <c r="FJP150" s="597"/>
      <c r="FJQ150" s="597"/>
      <c r="FJR150" s="597"/>
      <c r="FJS150" s="597"/>
      <c r="FJT150" s="597"/>
      <c r="FJU150" s="597"/>
      <c r="FJV150" s="597"/>
      <c r="FJW150" s="597"/>
      <c r="FJX150" s="597"/>
      <c r="FJY150" s="597"/>
      <c r="FJZ150" s="597"/>
      <c r="FKA150" s="597"/>
      <c r="FKB150" s="597"/>
      <c r="FKC150" s="597"/>
      <c r="FKD150" s="597"/>
      <c r="FKE150" s="597"/>
      <c r="FKF150" s="597"/>
      <c r="FKG150" s="597"/>
      <c r="FKH150" s="597"/>
      <c r="FKI150" s="597"/>
      <c r="FKJ150" s="597"/>
      <c r="FKK150" s="597"/>
      <c r="FKL150" s="597"/>
      <c r="FKM150" s="597"/>
      <c r="FKN150" s="597"/>
      <c r="FKO150" s="597"/>
      <c r="FKP150" s="597"/>
      <c r="FKQ150" s="597"/>
      <c r="FKR150" s="597"/>
      <c r="FKS150" s="597"/>
      <c r="FKT150" s="597"/>
      <c r="FKU150" s="597"/>
      <c r="FKV150" s="597"/>
      <c r="FKW150" s="597"/>
      <c r="FKX150" s="597"/>
      <c r="FKY150" s="597"/>
      <c r="FKZ150" s="597"/>
      <c r="FLA150" s="597"/>
      <c r="FLB150" s="597"/>
      <c r="FLC150" s="597"/>
      <c r="FLD150" s="597"/>
      <c r="FLE150" s="597"/>
      <c r="FLF150" s="597"/>
      <c r="FLG150" s="597"/>
      <c r="FLH150" s="597"/>
      <c r="FLI150" s="597"/>
      <c r="FLJ150" s="597"/>
      <c r="FLK150" s="597"/>
      <c r="FLL150" s="597"/>
      <c r="FLM150" s="597"/>
      <c r="FLN150" s="597"/>
      <c r="FLO150" s="597"/>
      <c r="FLP150" s="597"/>
      <c r="FLQ150" s="597"/>
      <c r="FLR150" s="597"/>
      <c r="FLS150" s="597"/>
      <c r="FLT150" s="597"/>
      <c r="FLU150" s="597"/>
      <c r="FLV150" s="597"/>
      <c r="FLW150" s="597"/>
      <c r="FLX150" s="597"/>
      <c r="FLY150" s="597"/>
      <c r="FLZ150" s="597"/>
      <c r="FMA150" s="597"/>
      <c r="FMB150" s="597"/>
      <c r="FMC150" s="597"/>
      <c r="FMD150" s="597"/>
      <c r="FME150" s="597"/>
      <c r="FMF150" s="597"/>
      <c r="FMG150" s="597"/>
      <c r="FMH150" s="597"/>
      <c r="FMI150" s="597"/>
      <c r="FMJ150" s="597"/>
      <c r="FMK150" s="597"/>
      <c r="FML150" s="597"/>
      <c r="FMM150" s="597"/>
      <c r="FMN150" s="597"/>
      <c r="FMO150" s="597"/>
      <c r="FMP150" s="597"/>
      <c r="FMQ150" s="597"/>
      <c r="FMR150" s="597"/>
      <c r="FMS150" s="597"/>
      <c r="FMT150" s="597"/>
      <c r="FMU150" s="597"/>
      <c r="FMV150" s="597"/>
      <c r="FMW150" s="597"/>
      <c r="FMX150" s="597"/>
      <c r="FMY150" s="597"/>
      <c r="FMZ150" s="597"/>
      <c r="FNA150" s="597"/>
      <c r="FNB150" s="597"/>
      <c r="FNC150" s="597"/>
      <c r="FND150" s="597"/>
      <c r="FNE150" s="597"/>
      <c r="FNF150" s="597"/>
      <c r="FNG150" s="597"/>
      <c r="FNH150" s="597"/>
      <c r="FNI150" s="597"/>
      <c r="FNJ150" s="597"/>
      <c r="FNK150" s="597"/>
      <c r="FNL150" s="597"/>
      <c r="FNM150" s="597"/>
      <c r="FNN150" s="597"/>
      <c r="FNO150" s="597"/>
      <c r="FNP150" s="597"/>
      <c r="FNQ150" s="597"/>
      <c r="FNR150" s="597"/>
      <c r="FNS150" s="597"/>
      <c r="FNT150" s="597"/>
      <c r="FNU150" s="597"/>
      <c r="FNV150" s="597"/>
      <c r="FNW150" s="597"/>
      <c r="FNX150" s="597"/>
      <c r="FNY150" s="597"/>
      <c r="FNZ150" s="597"/>
      <c r="FOA150" s="597"/>
      <c r="FOB150" s="597"/>
      <c r="FOC150" s="597"/>
      <c r="FOD150" s="597"/>
      <c r="FOE150" s="597"/>
      <c r="FOF150" s="597"/>
      <c r="FOG150" s="597"/>
      <c r="FOH150" s="597"/>
      <c r="FOI150" s="597"/>
      <c r="FOJ150" s="597"/>
      <c r="FOK150" s="597"/>
      <c r="FOL150" s="597"/>
      <c r="FOM150" s="597"/>
      <c r="FON150" s="597"/>
      <c r="FOO150" s="597"/>
      <c r="FOP150" s="597"/>
      <c r="FOQ150" s="597"/>
      <c r="FOR150" s="597"/>
      <c r="FOS150" s="597"/>
      <c r="FOT150" s="597"/>
      <c r="FOU150" s="597"/>
      <c r="FOV150" s="597"/>
      <c r="FOW150" s="597"/>
      <c r="FOX150" s="597"/>
      <c r="FOY150" s="597"/>
      <c r="FOZ150" s="597"/>
      <c r="FPA150" s="597"/>
      <c r="FPB150" s="597"/>
      <c r="FPC150" s="597"/>
      <c r="FPD150" s="597"/>
      <c r="FPE150" s="597"/>
      <c r="FPF150" s="597"/>
      <c r="FPG150" s="597"/>
      <c r="FPH150" s="597"/>
      <c r="FPI150" s="597"/>
      <c r="FPJ150" s="597"/>
      <c r="FPK150" s="597"/>
      <c r="FPL150" s="597"/>
      <c r="FPM150" s="597"/>
      <c r="FPN150" s="597"/>
      <c r="FPO150" s="597"/>
      <c r="FPP150" s="597"/>
      <c r="FPQ150" s="597"/>
      <c r="FPR150" s="597"/>
      <c r="FPS150" s="597"/>
      <c r="FPT150" s="597"/>
      <c r="FPU150" s="597"/>
      <c r="FPV150" s="597"/>
      <c r="FPW150" s="597"/>
      <c r="FPX150" s="597"/>
      <c r="FPY150" s="597"/>
      <c r="FPZ150" s="597"/>
      <c r="FQA150" s="597"/>
      <c r="FQB150" s="597"/>
      <c r="FQC150" s="597"/>
      <c r="FQD150" s="597"/>
      <c r="FQE150" s="597"/>
      <c r="FQF150" s="597"/>
      <c r="FQG150" s="597"/>
      <c r="FQH150" s="597"/>
      <c r="FQI150" s="597"/>
      <c r="FQJ150" s="597"/>
      <c r="FQK150" s="597"/>
      <c r="FQL150" s="597"/>
      <c r="FQM150" s="597"/>
      <c r="FQN150" s="597"/>
      <c r="FQO150" s="597"/>
      <c r="FQP150" s="597"/>
      <c r="FQQ150" s="597"/>
      <c r="FQR150" s="597"/>
      <c r="FQS150" s="597"/>
      <c r="FQT150" s="597"/>
      <c r="FQU150" s="597"/>
      <c r="FQV150" s="597"/>
      <c r="FQW150" s="597"/>
      <c r="FQX150" s="597"/>
      <c r="FQY150" s="597"/>
      <c r="FQZ150" s="597"/>
      <c r="FRA150" s="597"/>
      <c r="FRB150" s="597"/>
      <c r="FRC150" s="597"/>
      <c r="FRD150" s="597"/>
      <c r="FRE150" s="597"/>
      <c r="FRF150" s="597"/>
      <c r="FRG150" s="597"/>
      <c r="FRH150" s="597"/>
      <c r="FRI150" s="597"/>
      <c r="FRJ150" s="597"/>
      <c r="FRK150" s="597"/>
      <c r="FRL150" s="597"/>
      <c r="FRM150" s="597"/>
      <c r="FRN150" s="597"/>
      <c r="FRO150" s="597"/>
      <c r="FRP150" s="597"/>
      <c r="FRQ150" s="597"/>
      <c r="FRR150" s="597"/>
      <c r="FRS150" s="597"/>
      <c r="FRT150" s="597"/>
      <c r="FRU150" s="597"/>
      <c r="FRV150" s="597"/>
      <c r="FRW150" s="597"/>
      <c r="FRX150" s="597"/>
      <c r="FRY150" s="597"/>
      <c r="FRZ150" s="597"/>
      <c r="FSA150" s="597"/>
      <c r="FSB150" s="597"/>
      <c r="FSC150" s="597"/>
      <c r="FSD150" s="597"/>
      <c r="FSE150" s="597"/>
      <c r="FSF150" s="597"/>
      <c r="FSG150" s="597"/>
      <c r="FSH150" s="597"/>
      <c r="FSI150" s="597"/>
      <c r="FSJ150" s="597"/>
      <c r="FSK150" s="597"/>
      <c r="FSL150" s="597"/>
      <c r="FSM150" s="597"/>
      <c r="FSN150" s="597"/>
      <c r="FSO150" s="597"/>
      <c r="FSP150" s="597"/>
      <c r="FSQ150" s="597"/>
      <c r="FSR150" s="597"/>
      <c r="FSS150" s="597"/>
      <c r="FST150" s="597"/>
      <c r="FSU150" s="597"/>
      <c r="FSV150" s="597"/>
      <c r="FSW150" s="597"/>
      <c r="FSX150" s="597"/>
      <c r="FSY150" s="597"/>
      <c r="FSZ150" s="597"/>
      <c r="FTA150" s="597"/>
      <c r="FTB150" s="597"/>
      <c r="FTC150" s="597"/>
      <c r="FTD150" s="597"/>
      <c r="FTE150" s="597"/>
      <c r="FTF150" s="597"/>
      <c r="FTG150" s="597"/>
      <c r="FTH150" s="597"/>
      <c r="FTI150" s="597"/>
      <c r="FTJ150" s="597"/>
      <c r="FTK150" s="597"/>
      <c r="FTL150" s="597"/>
      <c r="FTM150" s="597"/>
      <c r="FTN150" s="597"/>
      <c r="FTO150" s="597"/>
      <c r="FTP150" s="597"/>
      <c r="FTQ150" s="597"/>
      <c r="FTR150" s="597"/>
      <c r="FTS150" s="597"/>
      <c r="FTT150" s="597"/>
      <c r="FTU150" s="597"/>
      <c r="FTV150" s="597"/>
      <c r="FTW150" s="597"/>
      <c r="FTX150" s="597"/>
      <c r="FTY150" s="597"/>
      <c r="FTZ150" s="597"/>
      <c r="FUA150" s="597"/>
      <c r="FUB150" s="597"/>
      <c r="FUC150" s="597"/>
      <c r="FUD150" s="597"/>
      <c r="FUE150" s="597"/>
      <c r="FUF150" s="597"/>
      <c r="FUG150" s="597"/>
      <c r="FUH150" s="597"/>
      <c r="FUI150" s="597"/>
      <c r="FUJ150" s="597"/>
      <c r="FUK150" s="597"/>
      <c r="FUL150" s="597"/>
      <c r="FUM150" s="597"/>
      <c r="FUN150" s="597"/>
      <c r="FUO150" s="597"/>
      <c r="FUP150" s="597"/>
      <c r="FUQ150" s="597"/>
      <c r="FUR150" s="597"/>
      <c r="FUS150" s="597"/>
      <c r="FUT150" s="597"/>
      <c r="FUU150" s="597"/>
      <c r="FUV150" s="597"/>
      <c r="FUW150" s="597"/>
      <c r="FUX150" s="597"/>
      <c r="FUY150" s="597"/>
      <c r="FUZ150" s="597"/>
      <c r="FVA150" s="597"/>
      <c r="FVB150" s="597"/>
      <c r="FVC150" s="597"/>
      <c r="FVD150" s="597"/>
      <c r="FVE150" s="597"/>
      <c r="FVF150" s="597"/>
      <c r="FVG150" s="597"/>
      <c r="FVH150" s="597"/>
      <c r="FVI150" s="597"/>
      <c r="FVJ150" s="597"/>
      <c r="FVK150" s="597"/>
      <c r="FVL150" s="597"/>
      <c r="FVM150" s="597"/>
      <c r="FVN150" s="597"/>
      <c r="FVO150" s="597"/>
      <c r="FVP150" s="597"/>
      <c r="FVQ150" s="597"/>
      <c r="FVR150" s="597"/>
      <c r="FVS150" s="597"/>
      <c r="FVT150" s="597"/>
      <c r="FVU150" s="597"/>
      <c r="FVV150" s="597"/>
      <c r="FVW150" s="597"/>
      <c r="FVX150" s="597"/>
      <c r="FVY150" s="597"/>
      <c r="FVZ150" s="597"/>
      <c r="FWA150" s="597"/>
      <c r="FWB150" s="597"/>
      <c r="FWC150" s="597"/>
      <c r="FWD150" s="597"/>
      <c r="FWE150" s="597"/>
      <c r="FWF150" s="597"/>
      <c r="FWG150" s="597"/>
      <c r="FWH150" s="597"/>
      <c r="FWI150" s="597"/>
      <c r="FWJ150" s="597"/>
      <c r="FWK150" s="597"/>
      <c r="FWL150" s="597"/>
      <c r="FWM150" s="597"/>
      <c r="FWN150" s="597"/>
      <c r="FWO150" s="597"/>
      <c r="FWP150" s="597"/>
      <c r="FWQ150" s="597"/>
      <c r="FWR150" s="597"/>
      <c r="FWS150" s="597"/>
      <c r="FWT150" s="597"/>
      <c r="FWU150" s="597"/>
      <c r="FWV150" s="597"/>
      <c r="FWW150" s="597"/>
      <c r="FWX150" s="597"/>
      <c r="FWY150" s="597"/>
      <c r="FWZ150" s="597"/>
      <c r="FXA150" s="597"/>
      <c r="FXB150" s="597"/>
      <c r="FXC150" s="597"/>
      <c r="FXD150" s="597"/>
      <c r="FXE150" s="597"/>
      <c r="FXF150" s="597"/>
      <c r="FXG150" s="597"/>
      <c r="FXH150" s="597"/>
      <c r="FXI150" s="597"/>
      <c r="FXJ150" s="597"/>
      <c r="FXK150" s="597"/>
      <c r="FXL150" s="597"/>
      <c r="FXM150" s="597"/>
      <c r="FXN150" s="597"/>
      <c r="FXO150" s="597"/>
      <c r="FXP150" s="597"/>
      <c r="FXQ150" s="597"/>
      <c r="FXR150" s="597"/>
      <c r="FXS150" s="597"/>
      <c r="FXT150" s="597"/>
      <c r="FXU150" s="597"/>
      <c r="FXV150" s="597"/>
      <c r="FXW150" s="597"/>
      <c r="FXX150" s="597"/>
      <c r="FXY150" s="597"/>
      <c r="FXZ150" s="597"/>
      <c r="FYA150" s="597"/>
      <c r="FYB150" s="597"/>
      <c r="FYC150" s="597"/>
      <c r="FYD150" s="597"/>
      <c r="FYE150" s="597"/>
      <c r="FYF150" s="597"/>
      <c r="FYG150" s="597"/>
      <c r="FYH150" s="597"/>
      <c r="FYI150" s="597"/>
      <c r="FYJ150" s="597"/>
      <c r="FYK150" s="597"/>
      <c r="FYL150" s="597"/>
      <c r="FYM150" s="597"/>
      <c r="FYN150" s="597"/>
      <c r="FYO150" s="597"/>
      <c r="FYP150" s="597"/>
      <c r="FYQ150" s="597"/>
      <c r="FYR150" s="597"/>
      <c r="FYS150" s="597"/>
      <c r="FYT150" s="597"/>
      <c r="FYU150" s="597"/>
      <c r="FYV150" s="597"/>
      <c r="FYW150" s="597"/>
      <c r="FYX150" s="597"/>
      <c r="FYY150" s="597"/>
      <c r="FYZ150" s="597"/>
      <c r="FZA150" s="597"/>
      <c r="FZB150" s="597"/>
      <c r="FZC150" s="597"/>
      <c r="FZD150" s="597"/>
      <c r="FZE150" s="597"/>
      <c r="FZF150" s="597"/>
      <c r="FZG150" s="597"/>
      <c r="FZH150" s="597"/>
      <c r="FZI150" s="597"/>
      <c r="FZJ150" s="597"/>
      <c r="FZK150" s="597"/>
      <c r="FZL150" s="597"/>
      <c r="FZM150" s="597"/>
      <c r="FZN150" s="597"/>
      <c r="FZO150" s="597"/>
      <c r="FZP150" s="597"/>
      <c r="FZQ150" s="597"/>
      <c r="FZR150" s="597"/>
      <c r="FZS150" s="597"/>
      <c r="FZT150" s="597"/>
      <c r="FZU150" s="597"/>
      <c r="FZV150" s="597"/>
      <c r="FZW150" s="597"/>
      <c r="FZX150" s="597"/>
      <c r="FZY150" s="597"/>
      <c r="FZZ150" s="597"/>
      <c r="GAA150" s="597"/>
      <c r="GAB150" s="597"/>
      <c r="GAC150" s="597"/>
      <c r="GAD150" s="597"/>
      <c r="GAE150" s="597"/>
      <c r="GAF150" s="597"/>
      <c r="GAG150" s="597"/>
      <c r="GAH150" s="597"/>
      <c r="GAI150" s="597"/>
      <c r="GAJ150" s="597"/>
      <c r="GAK150" s="597"/>
      <c r="GAL150" s="597"/>
      <c r="GAM150" s="597"/>
      <c r="GAN150" s="597"/>
      <c r="GAO150" s="597"/>
      <c r="GAP150" s="597"/>
      <c r="GAQ150" s="597"/>
      <c r="GAR150" s="597"/>
      <c r="GAS150" s="597"/>
      <c r="GAT150" s="597"/>
      <c r="GAU150" s="597"/>
      <c r="GAV150" s="597"/>
      <c r="GAW150" s="597"/>
      <c r="GAX150" s="597"/>
      <c r="GAY150" s="597"/>
      <c r="GAZ150" s="597"/>
      <c r="GBA150" s="597"/>
      <c r="GBB150" s="597"/>
      <c r="GBC150" s="597"/>
      <c r="GBD150" s="597"/>
      <c r="GBE150" s="597"/>
      <c r="GBF150" s="597"/>
      <c r="GBG150" s="597"/>
      <c r="GBH150" s="597"/>
      <c r="GBI150" s="597"/>
      <c r="GBJ150" s="597"/>
      <c r="GBK150" s="597"/>
      <c r="GBL150" s="597"/>
      <c r="GBM150" s="597"/>
      <c r="GBN150" s="597"/>
      <c r="GBO150" s="597"/>
      <c r="GBP150" s="597"/>
      <c r="GBQ150" s="597"/>
      <c r="GBR150" s="597"/>
      <c r="GBS150" s="597"/>
      <c r="GBT150" s="597"/>
      <c r="GBU150" s="597"/>
      <c r="GBV150" s="597"/>
      <c r="GBW150" s="597"/>
      <c r="GBX150" s="597"/>
      <c r="GBY150" s="597"/>
      <c r="GBZ150" s="597"/>
      <c r="GCA150" s="597"/>
      <c r="GCB150" s="597"/>
      <c r="GCC150" s="597"/>
      <c r="GCD150" s="597"/>
      <c r="GCE150" s="597"/>
      <c r="GCF150" s="597"/>
      <c r="GCG150" s="597"/>
      <c r="GCH150" s="597"/>
      <c r="GCI150" s="597"/>
      <c r="GCJ150" s="597"/>
      <c r="GCK150" s="597"/>
      <c r="GCL150" s="597"/>
      <c r="GCM150" s="597"/>
      <c r="GCN150" s="597"/>
      <c r="GCO150" s="597"/>
      <c r="GCP150" s="597"/>
      <c r="GCQ150" s="597"/>
      <c r="GCR150" s="597"/>
      <c r="GCS150" s="597"/>
      <c r="GCT150" s="597"/>
      <c r="GCU150" s="597"/>
      <c r="GCV150" s="597"/>
      <c r="GCW150" s="597"/>
      <c r="GCX150" s="597"/>
      <c r="GCY150" s="597"/>
      <c r="GCZ150" s="597"/>
      <c r="GDA150" s="597"/>
      <c r="GDB150" s="597"/>
      <c r="GDC150" s="597"/>
      <c r="GDD150" s="597"/>
      <c r="GDE150" s="597"/>
      <c r="GDF150" s="597"/>
      <c r="GDG150" s="597"/>
      <c r="GDH150" s="597"/>
      <c r="GDI150" s="597"/>
      <c r="GDJ150" s="597"/>
      <c r="GDK150" s="597"/>
      <c r="GDL150" s="597"/>
      <c r="GDM150" s="597"/>
      <c r="GDN150" s="597"/>
      <c r="GDO150" s="597"/>
      <c r="GDP150" s="597"/>
      <c r="GDQ150" s="597"/>
      <c r="GDR150" s="597"/>
      <c r="GDS150" s="597"/>
      <c r="GDT150" s="597"/>
      <c r="GDU150" s="597"/>
      <c r="GDV150" s="597"/>
      <c r="GDW150" s="597"/>
      <c r="GDX150" s="597"/>
      <c r="GDY150" s="597"/>
      <c r="GDZ150" s="597"/>
      <c r="GEA150" s="597"/>
      <c r="GEB150" s="597"/>
      <c r="GEC150" s="597"/>
      <c r="GED150" s="597"/>
      <c r="GEE150" s="597"/>
      <c r="GEF150" s="597"/>
      <c r="GEG150" s="597"/>
      <c r="GEH150" s="597"/>
      <c r="GEI150" s="597"/>
      <c r="GEJ150" s="597"/>
      <c r="GEK150" s="597"/>
      <c r="GEL150" s="597"/>
      <c r="GEM150" s="597"/>
      <c r="GEN150" s="597"/>
      <c r="GEO150" s="597"/>
      <c r="GEP150" s="597"/>
      <c r="GEQ150" s="597"/>
      <c r="GER150" s="597"/>
      <c r="GES150" s="597"/>
      <c r="GET150" s="597"/>
      <c r="GEU150" s="597"/>
      <c r="GEV150" s="597"/>
      <c r="GEW150" s="597"/>
      <c r="GEX150" s="597"/>
      <c r="GEY150" s="597"/>
      <c r="GEZ150" s="597"/>
      <c r="GFA150" s="597"/>
      <c r="GFB150" s="597"/>
      <c r="GFC150" s="597"/>
      <c r="GFD150" s="597"/>
      <c r="GFE150" s="597"/>
      <c r="GFF150" s="597"/>
      <c r="GFG150" s="597"/>
      <c r="GFH150" s="597"/>
      <c r="GFI150" s="597"/>
      <c r="GFJ150" s="597"/>
      <c r="GFK150" s="597"/>
      <c r="GFL150" s="597"/>
      <c r="GFM150" s="597"/>
      <c r="GFN150" s="597"/>
      <c r="GFO150" s="597"/>
      <c r="GFP150" s="597"/>
      <c r="GFQ150" s="597"/>
      <c r="GFR150" s="597"/>
      <c r="GFS150" s="597"/>
      <c r="GFT150" s="597"/>
      <c r="GFU150" s="597"/>
      <c r="GFV150" s="597"/>
      <c r="GFW150" s="597"/>
      <c r="GFX150" s="597"/>
      <c r="GFY150" s="597"/>
      <c r="GFZ150" s="597"/>
      <c r="GGA150" s="597"/>
      <c r="GGB150" s="597"/>
      <c r="GGC150" s="597"/>
      <c r="GGD150" s="597"/>
      <c r="GGE150" s="597"/>
      <c r="GGF150" s="597"/>
      <c r="GGG150" s="597"/>
      <c r="GGH150" s="597"/>
      <c r="GGI150" s="597"/>
      <c r="GGJ150" s="597"/>
      <c r="GGK150" s="597"/>
      <c r="GGL150" s="597"/>
      <c r="GGM150" s="597"/>
      <c r="GGN150" s="597"/>
      <c r="GGO150" s="597"/>
      <c r="GGP150" s="597"/>
      <c r="GGQ150" s="597"/>
      <c r="GGR150" s="597"/>
      <c r="GGS150" s="597"/>
      <c r="GGT150" s="597"/>
      <c r="GGU150" s="597"/>
      <c r="GGV150" s="597"/>
      <c r="GGW150" s="597"/>
      <c r="GGX150" s="597"/>
      <c r="GGY150" s="597"/>
      <c r="GGZ150" s="597"/>
      <c r="GHA150" s="597"/>
      <c r="GHB150" s="597"/>
      <c r="GHC150" s="597"/>
      <c r="GHD150" s="597"/>
      <c r="GHE150" s="597"/>
      <c r="GHF150" s="597"/>
      <c r="GHG150" s="597"/>
      <c r="GHH150" s="597"/>
      <c r="GHI150" s="597"/>
      <c r="GHJ150" s="597"/>
      <c r="GHK150" s="597"/>
      <c r="GHL150" s="597"/>
      <c r="GHM150" s="597"/>
      <c r="GHN150" s="597"/>
      <c r="GHO150" s="597"/>
      <c r="GHP150" s="597"/>
      <c r="GHQ150" s="597"/>
      <c r="GHR150" s="597"/>
      <c r="GHS150" s="597"/>
      <c r="GHT150" s="597"/>
      <c r="GHU150" s="597"/>
      <c r="GHV150" s="597"/>
      <c r="GHW150" s="597"/>
      <c r="GHX150" s="597"/>
      <c r="GHY150" s="597"/>
      <c r="GHZ150" s="597"/>
      <c r="GIA150" s="597"/>
      <c r="GIB150" s="597"/>
      <c r="GIC150" s="597"/>
      <c r="GID150" s="597"/>
      <c r="GIE150" s="597"/>
      <c r="GIF150" s="597"/>
      <c r="GIG150" s="597"/>
      <c r="GIH150" s="597"/>
      <c r="GII150" s="597"/>
      <c r="GIJ150" s="597"/>
      <c r="GIK150" s="597"/>
      <c r="GIL150" s="597"/>
      <c r="GIM150" s="597"/>
      <c r="GIN150" s="597"/>
      <c r="GIO150" s="597"/>
      <c r="GIP150" s="597"/>
      <c r="GIQ150" s="597"/>
      <c r="GIR150" s="597"/>
      <c r="GIS150" s="597"/>
      <c r="GIT150" s="597"/>
      <c r="GIU150" s="597"/>
      <c r="GIV150" s="597"/>
      <c r="GIW150" s="597"/>
      <c r="GIX150" s="597"/>
      <c r="GIY150" s="597"/>
      <c r="GIZ150" s="597"/>
      <c r="GJA150" s="597"/>
      <c r="GJB150" s="597"/>
      <c r="GJC150" s="597"/>
      <c r="GJD150" s="597"/>
      <c r="GJE150" s="597"/>
      <c r="GJF150" s="597"/>
      <c r="GJG150" s="597"/>
      <c r="GJH150" s="597"/>
      <c r="GJI150" s="597"/>
      <c r="GJJ150" s="597"/>
      <c r="GJK150" s="597"/>
      <c r="GJL150" s="597"/>
      <c r="GJM150" s="597"/>
      <c r="GJN150" s="597"/>
      <c r="GJO150" s="597"/>
      <c r="GJP150" s="597"/>
      <c r="GJQ150" s="597"/>
      <c r="GJR150" s="597"/>
      <c r="GJS150" s="597"/>
      <c r="GJT150" s="597"/>
      <c r="GJU150" s="597"/>
      <c r="GJV150" s="597"/>
      <c r="GJW150" s="597"/>
      <c r="GJX150" s="597"/>
      <c r="GJY150" s="597"/>
      <c r="GJZ150" s="597"/>
      <c r="GKA150" s="597"/>
      <c r="GKB150" s="597"/>
      <c r="GKC150" s="597"/>
      <c r="GKD150" s="597"/>
      <c r="GKE150" s="597"/>
      <c r="GKF150" s="597"/>
      <c r="GKG150" s="597"/>
      <c r="GKH150" s="597"/>
      <c r="GKI150" s="597"/>
      <c r="GKJ150" s="597"/>
      <c r="GKK150" s="597"/>
      <c r="GKL150" s="597"/>
      <c r="GKM150" s="597"/>
      <c r="GKN150" s="597"/>
      <c r="GKO150" s="597"/>
      <c r="GKP150" s="597"/>
      <c r="GKQ150" s="597"/>
      <c r="GKR150" s="597"/>
      <c r="GKS150" s="597"/>
      <c r="GKT150" s="597"/>
      <c r="GKU150" s="597"/>
      <c r="GKV150" s="597"/>
      <c r="GKW150" s="597"/>
      <c r="GKX150" s="597"/>
      <c r="GKY150" s="597"/>
      <c r="GKZ150" s="597"/>
      <c r="GLA150" s="597"/>
      <c r="GLB150" s="597"/>
      <c r="GLC150" s="597"/>
      <c r="GLD150" s="597"/>
      <c r="GLE150" s="597"/>
      <c r="GLF150" s="597"/>
      <c r="GLG150" s="597"/>
      <c r="GLH150" s="597"/>
      <c r="GLI150" s="597"/>
      <c r="GLJ150" s="597"/>
      <c r="GLK150" s="597"/>
      <c r="GLL150" s="597"/>
      <c r="GLM150" s="597"/>
      <c r="GLN150" s="597"/>
      <c r="GLO150" s="597"/>
      <c r="GLP150" s="597"/>
      <c r="GLQ150" s="597"/>
      <c r="GLR150" s="597"/>
      <c r="GLS150" s="597"/>
      <c r="GLT150" s="597"/>
      <c r="GLU150" s="597"/>
      <c r="GLV150" s="597"/>
      <c r="GLW150" s="597"/>
      <c r="GLX150" s="597"/>
      <c r="GLY150" s="597"/>
      <c r="GLZ150" s="597"/>
      <c r="GMA150" s="597"/>
      <c r="GMB150" s="597"/>
      <c r="GMC150" s="597"/>
      <c r="GMD150" s="597"/>
      <c r="GME150" s="597"/>
      <c r="GMF150" s="597"/>
      <c r="GMG150" s="597"/>
      <c r="GMH150" s="597"/>
      <c r="GMI150" s="597"/>
      <c r="GMJ150" s="597"/>
      <c r="GMK150" s="597"/>
      <c r="GML150" s="597"/>
      <c r="GMM150" s="597"/>
      <c r="GMN150" s="597"/>
      <c r="GMO150" s="597"/>
      <c r="GMP150" s="597"/>
      <c r="GMQ150" s="597"/>
      <c r="GMR150" s="597"/>
      <c r="GMS150" s="597"/>
      <c r="GMT150" s="597"/>
      <c r="GMU150" s="597"/>
      <c r="GMV150" s="597"/>
      <c r="GMW150" s="597"/>
      <c r="GMX150" s="597"/>
      <c r="GMY150" s="597"/>
      <c r="GMZ150" s="597"/>
      <c r="GNA150" s="597"/>
      <c r="GNB150" s="597"/>
      <c r="GNC150" s="597"/>
      <c r="GND150" s="597"/>
      <c r="GNE150" s="597"/>
      <c r="GNF150" s="597"/>
      <c r="GNG150" s="597"/>
      <c r="GNH150" s="597"/>
      <c r="GNI150" s="597"/>
      <c r="GNJ150" s="597"/>
      <c r="GNK150" s="597"/>
      <c r="GNL150" s="597"/>
      <c r="GNM150" s="597"/>
      <c r="GNN150" s="597"/>
      <c r="GNO150" s="597"/>
      <c r="GNP150" s="597"/>
      <c r="GNQ150" s="597"/>
      <c r="GNR150" s="597"/>
      <c r="GNS150" s="597"/>
      <c r="GNT150" s="597"/>
      <c r="GNU150" s="597"/>
      <c r="GNV150" s="597"/>
      <c r="GNW150" s="597"/>
      <c r="GNX150" s="597"/>
      <c r="GNY150" s="597"/>
      <c r="GNZ150" s="597"/>
      <c r="GOA150" s="597"/>
      <c r="GOB150" s="597"/>
      <c r="GOC150" s="597"/>
      <c r="GOD150" s="597"/>
      <c r="GOE150" s="597"/>
      <c r="GOF150" s="597"/>
      <c r="GOG150" s="597"/>
      <c r="GOH150" s="597"/>
      <c r="GOI150" s="597"/>
      <c r="GOJ150" s="597"/>
      <c r="GOK150" s="597"/>
      <c r="GOL150" s="597"/>
      <c r="GOM150" s="597"/>
      <c r="GON150" s="597"/>
      <c r="GOO150" s="597"/>
      <c r="GOP150" s="597"/>
      <c r="GOQ150" s="597"/>
      <c r="GOR150" s="597"/>
      <c r="GOS150" s="597"/>
      <c r="GOT150" s="597"/>
      <c r="GOU150" s="597"/>
      <c r="GOV150" s="597"/>
      <c r="GOW150" s="597"/>
      <c r="GOX150" s="597"/>
      <c r="GOY150" s="597"/>
      <c r="GOZ150" s="597"/>
      <c r="GPA150" s="597"/>
      <c r="GPB150" s="597"/>
      <c r="GPC150" s="597"/>
      <c r="GPD150" s="597"/>
      <c r="GPE150" s="597"/>
      <c r="GPF150" s="597"/>
      <c r="GPG150" s="597"/>
      <c r="GPH150" s="597"/>
      <c r="GPI150" s="597"/>
      <c r="GPJ150" s="597"/>
      <c r="GPK150" s="597"/>
      <c r="GPL150" s="597"/>
      <c r="GPM150" s="597"/>
      <c r="GPN150" s="597"/>
      <c r="GPO150" s="597"/>
      <c r="GPP150" s="597"/>
      <c r="GPQ150" s="597"/>
      <c r="GPR150" s="597"/>
      <c r="GPS150" s="597"/>
      <c r="GPT150" s="597"/>
      <c r="GPU150" s="597"/>
      <c r="GPV150" s="597"/>
      <c r="GPW150" s="597"/>
      <c r="GPX150" s="597"/>
      <c r="GPY150" s="597"/>
      <c r="GPZ150" s="597"/>
      <c r="GQA150" s="597"/>
      <c r="GQB150" s="597"/>
      <c r="GQC150" s="597"/>
      <c r="GQD150" s="597"/>
      <c r="GQE150" s="597"/>
      <c r="GQF150" s="597"/>
      <c r="GQG150" s="597"/>
      <c r="GQH150" s="597"/>
      <c r="GQI150" s="597"/>
      <c r="GQJ150" s="597"/>
      <c r="GQK150" s="597"/>
      <c r="GQL150" s="597"/>
      <c r="GQM150" s="597"/>
      <c r="GQN150" s="597"/>
      <c r="GQO150" s="597"/>
      <c r="GQP150" s="597"/>
      <c r="GQQ150" s="597"/>
      <c r="GQR150" s="597"/>
      <c r="GQS150" s="597"/>
      <c r="GQT150" s="597"/>
      <c r="GQU150" s="597"/>
      <c r="GQV150" s="597"/>
      <c r="GQW150" s="597"/>
      <c r="GQX150" s="597"/>
      <c r="GQY150" s="597"/>
      <c r="GQZ150" s="597"/>
      <c r="GRA150" s="597"/>
      <c r="GRB150" s="597"/>
      <c r="GRC150" s="597"/>
      <c r="GRD150" s="597"/>
      <c r="GRE150" s="597"/>
      <c r="GRF150" s="597"/>
      <c r="GRG150" s="597"/>
      <c r="GRH150" s="597"/>
      <c r="GRI150" s="597"/>
      <c r="GRJ150" s="597"/>
      <c r="GRK150" s="597"/>
      <c r="GRL150" s="597"/>
      <c r="GRM150" s="597"/>
      <c r="GRN150" s="597"/>
      <c r="GRO150" s="597"/>
      <c r="GRP150" s="597"/>
      <c r="GRQ150" s="597"/>
      <c r="GRR150" s="597"/>
      <c r="GRS150" s="597"/>
      <c r="GRT150" s="597"/>
      <c r="GRU150" s="597"/>
      <c r="GRV150" s="597"/>
      <c r="GRW150" s="597"/>
      <c r="GRX150" s="597"/>
      <c r="GRY150" s="597"/>
      <c r="GRZ150" s="597"/>
      <c r="GSA150" s="597"/>
      <c r="GSB150" s="597"/>
      <c r="GSC150" s="597"/>
      <c r="GSD150" s="597"/>
      <c r="GSE150" s="597"/>
      <c r="GSF150" s="597"/>
      <c r="GSG150" s="597"/>
      <c r="GSH150" s="597"/>
      <c r="GSI150" s="597"/>
      <c r="GSJ150" s="597"/>
      <c r="GSK150" s="597"/>
      <c r="GSL150" s="597"/>
      <c r="GSM150" s="597"/>
      <c r="GSN150" s="597"/>
      <c r="GSO150" s="597"/>
      <c r="GSP150" s="597"/>
      <c r="GSQ150" s="597"/>
      <c r="GSR150" s="597"/>
      <c r="GSS150" s="597"/>
      <c r="GST150" s="597"/>
      <c r="GSU150" s="597"/>
      <c r="GSV150" s="597"/>
      <c r="GSW150" s="597"/>
      <c r="GSX150" s="597"/>
      <c r="GSY150" s="597"/>
      <c r="GSZ150" s="597"/>
      <c r="GTA150" s="597"/>
      <c r="GTB150" s="597"/>
      <c r="GTC150" s="597"/>
      <c r="GTD150" s="597"/>
      <c r="GTE150" s="597"/>
      <c r="GTF150" s="597"/>
      <c r="GTG150" s="597"/>
      <c r="GTH150" s="597"/>
      <c r="GTI150" s="597"/>
      <c r="GTJ150" s="597"/>
      <c r="GTK150" s="597"/>
      <c r="GTL150" s="597"/>
      <c r="GTM150" s="597"/>
      <c r="GTN150" s="597"/>
      <c r="GTO150" s="597"/>
      <c r="GTP150" s="597"/>
      <c r="GTQ150" s="597"/>
      <c r="GTR150" s="597"/>
      <c r="GTS150" s="597"/>
      <c r="GTT150" s="597"/>
      <c r="GTU150" s="597"/>
      <c r="GTV150" s="597"/>
      <c r="GTW150" s="597"/>
      <c r="GTX150" s="597"/>
      <c r="GTY150" s="597"/>
      <c r="GTZ150" s="597"/>
      <c r="GUA150" s="597"/>
      <c r="GUB150" s="597"/>
      <c r="GUC150" s="597"/>
      <c r="GUD150" s="597"/>
      <c r="GUE150" s="597"/>
      <c r="GUF150" s="597"/>
      <c r="GUG150" s="597"/>
      <c r="GUH150" s="597"/>
      <c r="GUI150" s="597"/>
      <c r="GUJ150" s="597"/>
      <c r="GUK150" s="597"/>
      <c r="GUL150" s="597"/>
      <c r="GUM150" s="597"/>
      <c r="GUN150" s="597"/>
      <c r="GUO150" s="597"/>
      <c r="GUP150" s="597"/>
      <c r="GUQ150" s="597"/>
      <c r="GUR150" s="597"/>
      <c r="GUS150" s="597"/>
      <c r="GUT150" s="597"/>
      <c r="GUU150" s="597"/>
      <c r="GUV150" s="597"/>
      <c r="GUW150" s="597"/>
      <c r="GUX150" s="597"/>
      <c r="GUY150" s="597"/>
      <c r="GUZ150" s="597"/>
      <c r="GVA150" s="597"/>
      <c r="GVB150" s="597"/>
      <c r="GVC150" s="597"/>
      <c r="GVD150" s="597"/>
      <c r="GVE150" s="597"/>
      <c r="GVF150" s="597"/>
      <c r="GVG150" s="597"/>
      <c r="GVH150" s="597"/>
      <c r="GVI150" s="597"/>
      <c r="GVJ150" s="597"/>
      <c r="GVK150" s="597"/>
      <c r="GVL150" s="597"/>
      <c r="GVM150" s="597"/>
      <c r="GVN150" s="597"/>
      <c r="GVO150" s="597"/>
      <c r="GVP150" s="597"/>
      <c r="GVQ150" s="597"/>
      <c r="GVR150" s="597"/>
      <c r="GVS150" s="597"/>
      <c r="GVT150" s="597"/>
      <c r="GVU150" s="597"/>
      <c r="GVV150" s="597"/>
      <c r="GVW150" s="597"/>
      <c r="GVX150" s="597"/>
      <c r="GVY150" s="597"/>
      <c r="GVZ150" s="597"/>
      <c r="GWA150" s="597"/>
      <c r="GWB150" s="597"/>
      <c r="GWC150" s="597"/>
      <c r="GWD150" s="597"/>
      <c r="GWE150" s="597"/>
      <c r="GWF150" s="597"/>
      <c r="GWG150" s="597"/>
      <c r="GWH150" s="597"/>
      <c r="GWI150" s="597"/>
      <c r="GWJ150" s="597"/>
      <c r="GWK150" s="597"/>
      <c r="GWL150" s="597"/>
      <c r="GWM150" s="597"/>
      <c r="GWN150" s="597"/>
      <c r="GWO150" s="597"/>
      <c r="GWP150" s="597"/>
      <c r="GWQ150" s="597"/>
      <c r="GWR150" s="597"/>
      <c r="GWS150" s="597"/>
      <c r="GWT150" s="597"/>
      <c r="GWU150" s="597"/>
      <c r="GWV150" s="597"/>
      <c r="GWW150" s="597"/>
      <c r="GWX150" s="597"/>
      <c r="GWY150" s="597"/>
      <c r="GWZ150" s="597"/>
      <c r="GXA150" s="597"/>
      <c r="GXB150" s="597"/>
      <c r="GXC150" s="597"/>
      <c r="GXD150" s="597"/>
      <c r="GXE150" s="597"/>
      <c r="GXF150" s="597"/>
      <c r="GXG150" s="597"/>
      <c r="GXH150" s="597"/>
      <c r="GXI150" s="597"/>
      <c r="GXJ150" s="597"/>
      <c r="GXK150" s="597"/>
      <c r="GXL150" s="597"/>
      <c r="GXM150" s="597"/>
      <c r="GXN150" s="597"/>
      <c r="GXO150" s="597"/>
      <c r="GXP150" s="597"/>
      <c r="GXQ150" s="597"/>
      <c r="GXR150" s="597"/>
      <c r="GXS150" s="597"/>
      <c r="GXT150" s="597"/>
      <c r="GXU150" s="597"/>
      <c r="GXV150" s="597"/>
      <c r="GXW150" s="597"/>
      <c r="GXX150" s="597"/>
      <c r="GXY150" s="597"/>
      <c r="GXZ150" s="597"/>
      <c r="GYA150" s="597"/>
      <c r="GYB150" s="597"/>
      <c r="GYC150" s="597"/>
      <c r="GYD150" s="597"/>
      <c r="GYE150" s="597"/>
      <c r="GYF150" s="597"/>
      <c r="GYG150" s="597"/>
      <c r="GYH150" s="597"/>
      <c r="GYI150" s="597"/>
      <c r="GYJ150" s="597"/>
      <c r="GYK150" s="597"/>
      <c r="GYL150" s="597"/>
      <c r="GYM150" s="597"/>
      <c r="GYN150" s="597"/>
      <c r="GYO150" s="597"/>
      <c r="GYP150" s="597"/>
      <c r="GYQ150" s="597"/>
      <c r="GYR150" s="597"/>
      <c r="GYS150" s="597"/>
      <c r="GYT150" s="597"/>
      <c r="GYU150" s="597"/>
      <c r="GYV150" s="597"/>
      <c r="GYW150" s="597"/>
      <c r="GYX150" s="597"/>
      <c r="GYY150" s="597"/>
      <c r="GYZ150" s="597"/>
      <c r="GZA150" s="597"/>
      <c r="GZB150" s="597"/>
      <c r="GZC150" s="597"/>
      <c r="GZD150" s="597"/>
      <c r="GZE150" s="597"/>
      <c r="GZF150" s="597"/>
      <c r="GZG150" s="597"/>
      <c r="GZH150" s="597"/>
      <c r="GZI150" s="597"/>
      <c r="GZJ150" s="597"/>
      <c r="GZK150" s="597"/>
      <c r="GZL150" s="597"/>
      <c r="GZM150" s="597"/>
      <c r="GZN150" s="597"/>
      <c r="GZO150" s="597"/>
      <c r="GZP150" s="597"/>
      <c r="GZQ150" s="597"/>
      <c r="GZR150" s="597"/>
      <c r="GZS150" s="597"/>
      <c r="GZT150" s="597"/>
      <c r="GZU150" s="597"/>
      <c r="GZV150" s="597"/>
      <c r="GZW150" s="597"/>
      <c r="GZX150" s="597"/>
      <c r="GZY150" s="597"/>
      <c r="GZZ150" s="597"/>
      <c r="HAA150" s="597"/>
      <c r="HAB150" s="597"/>
      <c r="HAC150" s="597"/>
      <c r="HAD150" s="597"/>
      <c r="HAE150" s="597"/>
      <c r="HAF150" s="597"/>
      <c r="HAG150" s="597"/>
      <c r="HAH150" s="597"/>
      <c r="HAI150" s="597"/>
      <c r="HAJ150" s="597"/>
      <c r="HAK150" s="597"/>
      <c r="HAL150" s="597"/>
      <c r="HAM150" s="597"/>
      <c r="HAN150" s="597"/>
      <c r="HAO150" s="597"/>
      <c r="HAP150" s="597"/>
      <c r="HAQ150" s="597"/>
      <c r="HAR150" s="597"/>
      <c r="HAS150" s="597"/>
      <c r="HAT150" s="597"/>
      <c r="HAU150" s="597"/>
      <c r="HAV150" s="597"/>
      <c r="HAW150" s="597"/>
      <c r="HAX150" s="597"/>
      <c r="HAY150" s="597"/>
      <c r="HAZ150" s="597"/>
      <c r="HBA150" s="597"/>
      <c r="HBB150" s="597"/>
      <c r="HBC150" s="597"/>
      <c r="HBD150" s="597"/>
      <c r="HBE150" s="597"/>
      <c r="HBF150" s="597"/>
      <c r="HBG150" s="597"/>
      <c r="HBH150" s="597"/>
      <c r="HBI150" s="597"/>
      <c r="HBJ150" s="597"/>
      <c r="HBK150" s="597"/>
      <c r="HBL150" s="597"/>
      <c r="HBM150" s="597"/>
      <c r="HBN150" s="597"/>
      <c r="HBO150" s="597"/>
      <c r="HBP150" s="597"/>
      <c r="HBQ150" s="597"/>
      <c r="HBR150" s="597"/>
      <c r="HBS150" s="597"/>
      <c r="HBT150" s="597"/>
      <c r="HBU150" s="597"/>
      <c r="HBV150" s="597"/>
      <c r="HBW150" s="597"/>
      <c r="HBX150" s="597"/>
      <c r="HBY150" s="597"/>
      <c r="HBZ150" s="597"/>
      <c r="HCA150" s="597"/>
      <c r="HCB150" s="597"/>
      <c r="HCC150" s="597"/>
      <c r="HCD150" s="597"/>
      <c r="HCE150" s="597"/>
      <c r="HCF150" s="597"/>
      <c r="HCG150" s="597"/>
      <c r="HCH150" s="597"/>
      <c r="HCI150" s="597"/>
      <c r="HCJ150" s="597"/>
      <c r="HCK150" s="597"/>
      <c r="HCL150" s="597"/>
      <c r="HCM150" s="597"/>
      <c r="HCN150" s="597"/>
      <c r="HCO150" s="597"/>
      <c r="HCP150" s="597"/>
      <c r="HCQ150" s="597"/>
      <c r="HCR150" s="597"/>
      <c r="HCS150" s="597"/>
      <c r="HCT150" s="597"/>
      <c r="HCU150" s="597"/>
      <c r="HCV150" s="597"/>
      <c r="HCW150" s="597"/>
      <c r="HCX150" s="597"/>
      <c r="HCY150" s="597"/>
      <c r="HCZ150" s="597"/>
      <c r="HDA150" s="597"/>
      <c r="HDB150" s="597"/>
      <c r="HDC150" s="597"/>
      <c r="HDD150" s="597"/>
      <c r="HDE150" s="597"/>
      <c r="HDF150" s="597"/>
      <c r="HDG150" s="597"/>
      <c r="HDH150" s="597"/>
      <c r="HDI150" s="597"/>
      <c r="HDJ150" s="597"/>
      <c r="HDK150" s="597"/>
      <c r="HDL150" s="597"/>
      <c r="HDM150" s="597"/>
      <c r="HDN150" s="597"/>
      <c r="HDO150" s="597"/>
      <c r="HDP150" s="597"/>
      <c r="HDQ150" s="597"/>
      <c r="HDR150" s="597"/>
      <c r="HDS150" s="597"/>
      <c r="HDT150" s="597"/>
      <c r="HDU150" s="597"/>
      <c r="HDV150" s="597"/>
      <c r="HDW150" s="597"/>
      <c r="HDX150" s="597"/>
      <c r="HDY150" s="597"/>
      <c r="HDZ150" s="597"/>
      <c r="HEA150" s="597"/>
      <c r="HEB150" s="597"/>
      <c r="HEC150" s="597"/>
      <c r="HED150" s="597"/>
      <c r="HEE150" s="597"/>
      <c r="HEF150" s="597"/>
      <c r="HEG150" s="597"/>
      <c r="HEH150" s="597"/>
      <c r="HEI150" s="597"/>
      <c r="HEJ150" s="597"/>
      <c r="HEK150" s="597"/>
      <c r="HEL150" s="597"/>
      <c r="HEM150" s="597"/>
      <c r="HEN150" s="597"/>
      <c r="HEO150" s="597"/>
      <c r="HEP150" s="597"/>
      <c r="HEQ150" s="597"/>
      <c r="HER150" s="597"/>
      <c r="HES150" s="597"/>
      <c r="HET150" s="597"/>
      <c r="HEU150" s="597"/>
      <c r="HEV150" s="597"/>
      <c r="HEW150" s="597"/>
      <c r="HEX150" s="597"/>
      <c r="HEY150" s="597"/>
      <c r="HEZ150" s="597"/>
      <c r="HFA150" s="597"/>
      <c r="HFB150" s="597"/>
      <c r="HFC150" s="597"/>
      <c r="HFD150" s="597"/>
      <c r="HFE150" s="597"/>
      <c r="HFF150" s="597"/>
      <c r="HFG150" s="597"/>
      <c r="HFH150" s="597"/>
      <c r="HFI150" s="597"/>
      <c r="HFJ150" s="597"/>
      <c r="HFK150" s="597"/>
      <c r="HFL150" s="597"/>
      <c r="HFM150" s="597"/>
      <c r="HFN150" s="597"/>
      <c r="HFO150" s="597"/>
      <c r="HFP150" s="597"/>
      <c r="HFQ150" s="597"/>
      <c r="HFR150" s="597"/>
      <c r="HFS150" s="597"/>
      <c r="HFT150" s="597"/>
      <c r="HFU150" s="597"/>
      <c r="HFV150" s="597"/>
      <c r="HFW150" s="597"/>
      <c r="HFX150" s="597"/>
      <c r="HFY150" s="597"/>
      <c r="HFZ150" s="597"/>
      <c r="HGA150" s="597"/>
      <c r="HGB150" s="597"/>
      <c r="HGC150" s="597"/>
      <c r="HGD150" s="597"/>
      <c r="HGE150" s="597"/>
      <c r="HGF150" s="597"/>
      <c r="HGG150" s="597"/>
      <c r="HGH150" s="597"/>
      <c r="HGI150" s="597"/>
      <c r="HGJ150" s="597"/>
      <c r="HGK150" s="597"/>
      <c r="HGL150" s="597"/>
      <c r="HGM150" s="597"/>
      <c r="HGN150" s="597"/>
      <c r="HGO150" s="597"/>
      <c r="HGP150" s="597"/>
      <c r="HGQ150" s="597"/>
      <c r="HGR150" s="597"/>
      <c r="HGS150" s="597"/>
      <c r="HGT150" s="597"/>
      <c r="HGU150" s="597"/>
      <c r="HGV150" s="597"/>
      <c r="HGW150" s="597"/>
      <c r="HGX150" s="597"/>
      <c r="HGY150" s="597"/>
      <c r="HGZ150" s="597"/>
      <c r="HHA150" s="597"/>
      <c r="HHB150" s="597"/>
      <c r="HHC150" s="597"/>
      <c r="HHD150" s="597"/>
      <c r="HHE150" s="597"/>
      <c r="HHF150" s="597"/>
      <c r="HHG150" s="597"/>
      <c r="HHH150" s="597"/>
      <c r="HHI150" s="597"/>
      <c r="HHJ150" s="597"/>
      <c r="HHK150" s="597"/>
      <c r="HHL150" s="597"/>
      <c r="HHM150" s="597"/>
      <c r="HHN150" s="597"/>
      <c r="HHO150" s="597"/>
      <c r="HHP150" s="597"/>
      <c r="HHQ150" s="597"/>
      <c r="HHR150" s="597"/>
      <c r="HHS150" s="597"/>
      <c r="HHT150" s="597"/>
      <c r="HHU150" s="597"/>
      <c r="HHV150" s="597"/>
      <c r="HHW150" s="597"/>
      <c r="HHX150" s="597"/>
      <c r="HHY150" s="597"/>
      <c r="HHZ150" s="597"/>
      <c r="HIA150" s="597"/>
      <c r="HIB150" s="597"/>
      <c r="HIC150" s="597"/>
      <c r="HID150" s="597"/>
      <c r="HIE150" s="597"/>
      <c r="HIF150" s="597"/>
      <c r="HIG150" s="597"/>
      <c r="HIH150" s="597"/>
      <c r="HII150" s="597"/>
      <c r="HIJ150" s="597"/>
      <c r="HIK150" s="597"/>
      <c r="HIL150" s="597"/>
      <c r="HIM150" s="597"/>
      <c r="HIN150" s="597"/>
      <c r="HIO150" s="597"/>
      <c r="HIP150" s="597"/>
      <c r="HIQ150" s="597"/>
      <c r="HIR150" s="597"/>
      <c r="HIS150" s="597"/>
      <c r="HIT150" s="597"/>
      <c r="HIU150" s="597"/>
      <c r="HIV150" s="597"/>
      <c r="HIW150" s="597"/>
      <c r="HIX150" s="597"/>
      <c r="HIY150" s="597"/>
      <c r="HIZ150" s="597"/>
      <c r="HJA150" s="597"/>
      <c r="HJB150" s="597"/>
      <c r="HJC150" s="597"/>
      <c r="HJD150" s="597"/>
      <c r="HJE150" s="597"/>
      <c r="HJF150" s="597"/>
      <c r="HJG150" s="597"/>
      <c r="HJH150" s="597"/>
      <c r="HJI150" s="597"/>
      <c r="HJJ150" s="597"/>
      <c r="HJK150" s="597"/>
      <c r="HJL150" s="597"/>
      <c r="HJM150" s="597"/>
      <c r="HJN150" s="597"/>
      <c r="HJO150" s="597"/>
      <c r="HJP150" s="597"/>
      <c r="HJQ150" s="597"/>
      <c r="HJR150" s="597"/>
      <c r="HJS150" s="597"/>
      <c r="HJT150" s="597"/>
      <c r="HJU150" s="597"/>
      <c r="HJV150" s="597"/>
      <c r="HJW150" s="597"/>
      <c r="HJX150" s="597"/>
      <c r="HJY150" s="597"/>
      <c r="HJZ150" s="597"/>
      <c r="HKA150" s="597"/>
      <c r="HKB150" s="597"/>
      <c r="HKC150" s="597"/>
      <c r="HKD150" s="597"/>
      <c r="HKE150" s="597"/>
      <c r="HKF150" s="597"/>
      <c r="HKG150" s="597"/>
      <c r="HKH150" s="597"/>
      <c r="HKI150" s="597"/>
      <c r="HKJ150" s="597"/>
      <c r="HKK150" s="597"/>
      <c r="HKL150" s="597"/>
      <c r="HKM150" s="597"/>
      <c r="HKN150" s="597"/>
      <c r="HKO150" s="597"/>
      <c r="HKP150" s="597"/>
      <c r="HKQ150" s="597"/>
      <c r="HKR150" s="597"/>
      <c r="HKS150" s="597"/>
      <c r="HKT150" s="597"/>
      <c r="HKU150" s="597"/>
      <c r="HKV150" s="597"/>
      <c r="HKW150" s="597"/>
      <c r="HKX150" s="597"/>
      <c r="HKY150" s="597"/>
      <c r="HKZ150" s="597"/>
      <c r="HLA150" s="597"/>
      <c r="HLB150" s="597"/>
      <c r="HLC150" s="597"/>
      <c r="HLD150" s="597"/>
      <c r="HLE150" s="597"/>
      <c r="HLF150" s="597"/>
      <c r="HLG150" s="597"/>
      <c r="HLH150" s="597"/>
      <c r="HLI150" s="597"/>
      <c r="HLJ150" s="597"/>
      <c r="HLK150" s="597"/>
      <c r="HLL150" s="597"/>
      <c r="HLM150" s="597"/>
      <c r="HLN150" s="597"/>
      <c r="HLO150" s="597"/>
      <c r="HLP150" s="597"/>
      <c r="HLQ150" s="597"/>
      <c r="HLR150" s="597"/>
      <c r="HLS150" s="597"/>
      <c r="HLT150" s="597"/>
      <c r="HLU150" s="597"/>
      <c r="HLV150" s="597"/>
      <c r="HLW150" s="597"/>
      <c r="HLX150" s="597"/>
      <c r="HLY150" s="597"/>
      <c r="HLZ150" s="597"/>
      <c r="HMA150" s="597"/>
      <c r="HMB150" s="597"/>
      <c r="HMC150" s="597"/>
      <c r="HMD150" s="597"/>
      <c r="HME150" s="597"/>
      <c r="HMF150" s="597"/>
      <c r="HMG150" s="597"/>
      <c r="HMH150" s="597"/>
      <c r="HMI150" s="597"/>
      <c r="HMJ150" s="597"/>
      <c r="HMK150" s="597"/>
      <c r="HML150" s="597"/>
      <c r="HMM150" s="597"/>
      <c r="HMN150" s="597"/>
      <c r="HMO150" s="597"/>
      <c r="HMP150" s="597"/>
      <c r="HMQ150" s="597"/>
      <c r="HMR150" s="597"/>
      <c r="HMS150" s="597"/>
      <c r="HMT150" s="597"/>
      <c r="HMU150" s="597"/>
      <c r="HMV150" s="597"/>
      <c r="HMW150" s="597"/>
      <c r="HMX150" s="597"/>
      <c r="HMY150" s="597"/>
      <c r="HMZ150" s="597"/>
      <c r="HNA150" s="597"/>
      <c r="HNB150" s="597"/>
      <c r="HNC150" s="597"/>
      <c r="HND150" s="597"/>
      <c r="HNE150" s="597"/>
      <c r="HNF150" s="597"/>
      <c r="HNG150" s="597"/>
      <c r="HNH150" s="597"/>
      <c r="HNI150" s="597"/>
      <c r="HNJ150" s="597"/>
      <c r="HNK150" s="597"/>
      <c r="HNL150" s="597"/>
      <c r="HNM150" s="597"/>
      <c r="HNN150" s="597"/>
      <c r="HNO150" s="597"/>
      <c r="HNP150" s="597"/>
      <c r="HNQ150" s="597"/>
      <c r="HNR150" s="597"/>
      <c r="HNS150" s="597"/>
      <c r="HNT150" s="597"/>
      <c r="HNU150" s="597"/>
      <c r="HNV150" s="597"/>
      <c r="HNW150" s="597"/>
      <c r="HNX150" s="597"/>
      <c r="HNY150" s="597"/>
      <c r="HNZ150" s="597"/>
      <c r="HOA150" s="597"/>
      <c r="HOB150" s="597"/>
      <c r="HOC150" s="597"/>
      <c r="HOD150" s="597"/>
      <c r="HOE150" s="597"/>
      <c r="HOF150" s="597"/>
      <c r="HOG150" s="597"/>
      <c r="HOH150" s="597"/>
      <c r="HOI150" s="597"/>
      <c r="HOJ150" s="597"/>
      <c r="HOK150" s="597"/>
      <c r="HOL150" s="597"/>
      <c r="HOM150" s="597"/>
      <c r="HON150" s="597"/>
      <c r="HOO150" s="597"/>
      <c r="HOP150" s="597"/>
      <c r="HOQ150" s="597"/>
      <c r="HOR150" s="597"/>
      <c r="HOS150" s="597"/>
      <c r="HOT150" s="597"/>
      <c r="HOU150" s="597"/>
      <c r="HOV150" s="597"/>
      <c r="HOW150" s="597"/>
      <c r="HOX150" s="597"/>
      <c r="HOY150" s="597"/>
      <c r="HOZ150" s="597"/>
      <c r="HPA150" s="597"/>
      <c r="HPB150" s="597"/>
      <c r="HPC150" s="597"/>
      <c r="HPD150" s="597"/>
      <c r="HPE150" s="597"/>
      <c r="HPF150" s="597"/>
      <c r="HPG150" s="597"/>
      <c r="HPH150" s="597"/>
      <c r="HPI150" s="597"/>
      <c r="HPJ150" s="597"/>
      <c r="HPK150" s="597"/>
      <c r="HPL150" s="597"/>
      <c r="HPM150" s="597"/>
      <c r="HPN150" s="597"/>
      <c r="HPO150" s="597"/>
      <c r="HPP150" s="597"/>
      <c r="HPQ150" s="597"/>
      <c r="HPR150" s="597"/>
      <c r="HPS150" s="597"/>
      <c r="HPT150" s="597"/>
      <c r="HPU150" s="597"/>
      <c r="HPV150" s="597"/>
      <c r="HPW150" s="597"/>
      <c r="HPX150" s="597"/>
      <c r="HPY150" s="597"/>
      <c r="HPZ150" s="597"/>
      <c r="HQA150" s="597"/>
      <c r="HQB150" s="597"/>
      <c r="HQC150" s="597"/>
      <c r="HQD150" s="597"/>
      <c r="HQE150" s="597"/>
      <c r="HQF150" s="597"/>
      <c r="HQG150" s="597"/>
      <c r="HQH150" s="597"/>
      <c r="HQI150" s="597"/>
      <c r="HQJ150" s="597"/>
      <c r="HQK150" s="597"/>
      <c r="HQL150" s="597"/>
      <c r="HQM150" s="597"/>
      <c r="HQN150" s="597"/>
      <c r="HQO150" s="597"/>
      <c r="HQP150" s="597"/>
      <c r="HQQ150" s="597"/>
      <c r="HQR150" s="597"/>
      <c r="HQS150" s="597"/>
      <c r="HQT150" s="597"/>
      <c r="HQU150" s="597"/>
      <c r="HQV150" s="597"/>
      <c r="HQW150" s="597"/>
      <c r="HQX150" s="597"/>
      <c r="HQY150" s="597"/>
      <c r="HQZ150" s="597"/>
      <c r="HRA150" s="597"/>
      <c r="HRB150" s="597"/>
      <c r="HRC150" s="597"/>
      <c r="HRD150" s="597"/>
      <c r="HRE150" s="597"/>
      <c r="HRF150" s="597"/>
      <c r="HRG150" s="597"/>
      <c r="HRH150" s="597"/>
      <c r="HRI150" s="597"/>
      <c r="HRJ150" s="597"/>
      <c r="HRK150" s="597"/>
      <c r="HRL150" s="597"/>
      <c r="HRM150" s="597"/>
      <c r="HRN150" s="597"/>
      <c r="HRO150" s="597"/>
      <c r="HRP150" s="597"/>
      <c r="HRQ150" s="597"/>
      <c r="HRR150" s="597"/>
      <c r="HRS150" s="597"/>
      <c r="HRT150" s="597"/>
      <c r="HRU150" s="597"/>
      <c r="HRV150" s="597"/>
      <c r="HRW150" s="597"/>
      <c r="HRX150" s="597"/>
      <c r="HRY150" s="597"/>
      <c r="HRZ150" s="597"/>
      <c r="HSA150" s="597"/>
      <c r="HSB150" s="597"/>
      <c r="HSC150" s="597"/>
      <c r="HSD150" s="597"/>
      <c r="HSE150" s="597"/>
      <c r="HSF150" s="597"/>
      <c r="HSG150" s="597"/>
      <c r="HSH150" s="597"/>
      <c r="HSI150" s="597"/>
      <c r="HSJ150" s="597"/>
      <c r="HSK150" s="597"/>
      <c r="HSL150" s="597"/>
      <c r="HSM150" s="597"/>
      <c r="HSN150" s="597"/>
      <c r="HSO150" s="597"/>
      <c r="HSP150" s="597"/>
      <c r="HSQ150" s="597"/>
      <c r="HSR150" s="597"/>
      <c r="HSS150" s="597"/>
      <c r="HST150" s="597"/>
      <c r="HSU150" s="597"/>
      <c r="HSV150" s="597"/>
      <c r="HSW150" s="597"/>
      <c r="HSX150" s="597"/>
      <c r="HSY150" s="597"/>
      <c r="HSZ150" s="597"/>
      <c r="HTA150" s="597"/>
      <c r="HTB150" s="597"/>
      <c r="HTC150" s="597"/>
      <c r="HTD150" s="597"/>
      <c r="HTE150" s="597"/>
      <c r="HTF150" s="597"/>
      <c r="HTG150" s="597"/>
      <c r="HTH150" s="597"/>
      <c r="HTI150" s="597"/>
      <c r="HTJ150" s="597"/>
      <c r="HTK150" s="597"/>
      <c r="HTL150" s="597"/>
      <c r="HTM150" s="597"/>
      <c r="HTN150" s="597"/>
      <c r="HTO150" s="597"/>
      <c r="HTP150" s="597"/>
      <c r="HTQ150" s="597"/>
      <c r="HTR150" s="597"/>
      <c r="HTS150" s="597"/>
      <c r="HTT150" s="597"/>
      <c r="HTU150" s="597"/>
      <c r="HTV150" s="597"/>
      <c r="HTW150" s="597"/>
      <c r="HTX150" s="597"/>
      <c r="HTY150" s="597"/>
      <c r="HTZ150" s="597"/>
      <c r="HUA150" s="597"/>
      <c r="HUB150" s="597"/>
      <c r="HUC150" s="597"/>
      <c r="HUD150" s="597"/>
      <c r="HUE150" s="597"/>
      <c r="HUF150" s="597"/>
      <c r="HUG150" s="597"/>
      <c r="HUH150" s="597"/>
      <c r="HUI150" s="597"/>
      <c r="HUJ150" s="597"/>
      <c r="HUK150" s="597"/>
      <c r="HUL150" s="597"/>
      <c r="HUM150" s="597"/>
      <c r="HUN150" s="597"/>
      <c r="HUO150" s="597"/>
      <c r="HUP150" s="597"/>
      <c r="HUQ150" s="597"/>
      <c r="HUR150" s="597"/>
      <c r="HUS150" s="597"/>
      <c r="HUT150" s="597"/>
      <c r="HUU150" s="597"/>
      <c r="HUV150" s="597"/>
      <c r="HUW150" s="597"/>
      <c r="HUX150" s="597"/>
      <c r="HUY150" s="597"/>
      <c r="HUZ150" s="597"/>
      <c r="HVA150" s="597"/>
      <c r="HVB150" s="597"/>
      <c r="HVC150" s="597"/>
      <c r="HVD150" s="597"/>
      <c r="HVE150" s="597"/>
      <c r="HVF150" s="597"/>
      <c r="HVG150" s="597"/>
      <c r="HVH150" s="597"/>
      <c r="HVI150" s="597"/>
      <c r="HVJ150" s="597"/>
      <c r="HVK150" s="597"/>
      <c r="HVL150" s="597"/>
      <c r="HVM150" s="597"/>
      <c r="HVN150" s="597"/>
      <c r="HVO150" s="597"/>
      <c r="HVP150" s="597"/>
      <c r="HVQ150" s="597"/>
      <c r="HVR150" s="597"/>
      <c r="HVS150" s="597"/>
      <c r="HVT150" s="597"/>
      <c r="HVU150" s="597"/>
      <c r="HVV150" s="597"/>
      <c r="HVW150" s="597"/>
      <c r="HVX150" s="597"/>
      <c r="HVY150" s="597"/>
      <c r="HVZ150" s="597"/>
      <c r="HWA150" s="597"/>
      <c r="HWB150" s="597"/>
      <c r="HWC150" s="597"/>
      <c r="HWD150" s="597"/>
      <c r="HWE150" s="597"/>
      <c r="HWF150" s="597"/>
      <c r="HWG150" s="597"/>
      <c r="HWH150" s="597"/>
      <c r="HWI150" s="597"/>
      <c r="HWJ150" s="597"/>
      <c r="HWK150" s="597"/>
      <c r="HWL150" s="597"/>
      <c r="HWM150" s="597"/>
      <c r="HWN150" s="597"/>
      <c r="HWO150" s="597"/>
      <c r="HWP150" s="597"/>
      <c r="HWQ150" s="597"/>
      <c r="HWR150" s="597"/>
      <c r="HWS150" s="597"/>
      <c r="HWT150" s="597"/>
      <c r="HWU150" s="597"/>
      <c r="HWV150" s="597"/>
      <c r="HWW150" s="597"/>
      <c r="HWX150" s="597"/>
      <c r="HWY150" s="597"/>
      <c r="HWZ150" s="597"/>
      <c r="HXA150" s="597"/>
      <c r="HXB150" s="597"/>
      <c r="HXC150" s="597"/>
      <c r="HXD150" s="597"/>
      <c r="HXE150" s="597"/>
      <c r="HXF150" s="597"/>
      <c r="HXG150" s="597"/>
      <c r="HXH150" s="597"/>
      <c r="HXI150" s="597"/>
      <c r="HXJ150" s="597"/>
      <c r="HXK150" s="597"/>
      <c r="HXL150" s="597"/>
      <c r="HXM150" s="597"/>
      <c r="HXN150" s="597"/>
      <c r="HXO150" s="597"/>
      <c r="HXP150" s="597"/>
      <c r="HXQ150" s="597"/>
      <c r="HXR150" s="597"/>
      <c r="HXS150" s="597"/>
      <c r="HXT150" s="597"/>
      <c r="HXU150" s="597"/>
      <c r="HXV150" s="597"/>
      <c r="HXW150" s="597"/>
      <c r="HXX150" s="597"/>
      <c r="HXY150" s="597"/>
      <c r="HXZ150" s="597"/>
      <c r="HYA150" s="597"/>
      <c r="HYB150" s="597"/>
      <c r="HYC150" s="597"/>
      <c r="HYD150" s="597"/>
      <c r="HYE150" s="597"/>
      <c r="HYF150" s="597"/>
      <c r="HYG150" s="597"/>
      <c r="HYH150" s="597"/>
      <c r="HYI150" s="597"/>
      <c r="HYJ150" s="597"/>
      <c r="HYK150" s="597"/>
      <c r="HYL150" s="597"/>
      <c r="HYM150" s="597"/>
      <c r="HYN150" s="597"/>
      <c r="HYO150" s="597"/>
      <c r="HYP150" s="597"/>
      <c r="HYQ150" s="597"/>
      <c r="HYR150" s="597"/>
      <c r="HYS150" s="597"/>
      <c r="HYT150" s="597"/>
      <c r="HYU150" s="597"/>
      <c r="HYV150" s="597"/>
      <c r="HYW150" s="597"/>
      <c r="HYX150" s="597"/>
      <c r="HYY150" s="597"/>
      <c r="HYZ150" s="597"/>
      <c r="HZA150" s="597"/>
      <c r="HZB150" s="597"/>
      <c r="HZC150" s="597"/>
      <c r="HZD150" s="597"/>
      <c r="HZE150" s="597"/>
      <c r="HZF150" s="597"/>
      <c r="HZG150" s="597"/>
      <c r="HZH150" s="597"/>
      <c r="HZI150" s="597"/>
      <c r="HZJ150" s="597"/>
      <c r="HZK150" s="597"/>
      <c r="HZL150" s="597"/>
      <c r="HZM150" s="597"/>
      <c r="HZN150" s="597"/>
      <c r="HZO150" s="597"/>
      <c r="HZP150" s="597"/>
      <c r="HZQ150" s="597"/>
      <c r="HZR150" s="597"/>
      <c r="HZS150" s="597"/>
      <c r="HZT150" s="597"/>
      <c r="HZU150" s="597"/>
      <c r="HZV150" s="597"/>
      <c r="HZW150" s="597"/>
      <c r="HZX150" s="597"/>
      <c r="HZY150" s="597"/>
      <c r="HZZ150" s="597"/>
      <c r="IAA150" s="597"/>
      <c r="IAB150" s="597"/>
      <c r="IAC150" s="597"/>
      <c r="IAD150" s="597"/>
      <c r="IAE150" s="597"/>
      <c r="IAF150" s="597"/>
      <c r="IAG150" s="597"/>
      <c r="IAH150" s="597"/>
      <c r="IAI150" s="597"/>
      <c r="IAJ150" s="597"/>
      <c r="IAK150" s="597"/>
      <c r="IAL150" s="597"/>
      <c r="IAM150" s="597"/>
      <c r="IAN150" s="597"/>
      <c r="IAO150" s="597"/>
      <c r="IAP150" s="597"/>
      <c r="IAQ150" s="597"/>
      <c r="IAR150" s="597"/>
      <c r="IAS150" s="597"/>
      <c r="IAT150" s="597"/>
      <c r="IAU150" s="597"/>
      <c r="IAV150" s="597"/>
      <c r="IAW150" s="597"/>
      <c r="IAX150" s="597"/>
      <c r="IAY150" s="597"/>
      <c r="IAZ150" s="597"/>
      <c r="IBA150" s="597"/>
      <c r="IBB150" s="597"/>
      <c r="IBC150" s="597"/>
      <c r="IBD150" s="597"/>
      <c r="IBE150" s="597"/>
      <c r="IBF150" s="597"/>
      <c r="IBG150" s="597"/>
      <c r="IBH150" s="597"/>
      <c r="IBI150" s="597"/>
      <c r="IBJ150" s="597"/>
      <c r="IBK150" s="597"/>
      <c r="IBL150" s="597"/>
      <c r="IBM150" s="597"/>
      <c r="IBN150" s="597"/>
      <c r="IBO150" s="597"/>
      <c r="IBP150" s="597"/>
      <c r="IBQ150" s="597"/>
      <c r="IBR150" s="597"/>
      <c r="IBS150" s="597"/>
      <c r="IBT150" s="597"/>
      <c r="IBU150" s="597"/>
      <c r="IBV150" s="597"/>
      <c r="IBW150" s="597"/>
      <c r="IBX150" s="597"/>
      <c r="IBY150" s="597"/>
      <c r="IBZ150" s="597"/>
      <c r="ICA150" s="597"/>
      <c r="ICB150" s="597"/>
      <c r="ICC150" s="597"/>
      <c r="ICD150" s="597"/>
      <c r="ICE150" s="597"/>
      <c r="ICF150" s="597"/>
      <c r="ICG150" s="597"/>
      <c r="ICH150" s="597"/>
      <c r="ICI150" s="597"/>
      <c r="ICJ150" s="597"/>
      <c r="ICK150" s="597"/>
      <c r="ICL150" s="597"/>
      <c r="ICM150" s="597"/>
      <c r="ICN150" s="597"/>
      <c r="ICO150" s="597"/>
      <c r="ICP150" s="597"/>
      <c r="ICQ150" s="597"/>
      <c r="ICR150" s="597"/>
      <c r="ICS150" s="597"/>
      <c r="ICT150" s="597"/>
      <c r="ICU150" s="597"/>
      <c r="ICV150" s="597"/>
      <c r="ICW150" s="597"/>
      <c r="ICX150" s="597"/>
      <c r="ICY150" s="597"/>
      <c r="ICZ150" s="597"/>
      <c r="IDA150" s="597"/>
      <c r="IDB150" s="597"/>
      <c r="IDC150" s="597"/>
      <c r="IDD150" s="597"/>
      <c r="IDE150" s="597"/>
      <c r="IDF150" s="597"/>
      <c r="IDG150" s="597"/>
      <c r="IDH150" s="597"/>
      <c r="IDI150" s="597"/>
      <c r="IDJ150" s="597"/>
      <c r="IDK150" s="597"/>
      <c r="IDL150" s="597"/>
      <c r="IDM150" s="597"/>
      <c r="IDN150" s="597"/>
      <c r="IDO150" s="597"/>
      <c r="IDP150" s="597"/>
      <c r="IDQ150" s="597"/>
      <c r="IDR150" s="597"/>
      <c r="IDS150" s="597"/>
      <c r="IDT150" s="597"/>
      <c r="IDU150" s="597"/>
      <c r="IDV150" s="597"/>
      <c r="IDW150" s="597"/>
      <c r="IDX150" s="597"/>
      <c r="IDY150" s="597"/>
      <c r="IDZ150" s="597"/>
      <c r="IEA150" s="597"/>
      <c r="IEB150" s="597"/>
      <c r="IEC150" s="597"/>
      <c r="IED150" s="597"/>
      <c r="IEE150" s="597"/>
      <c r="IEF150" s="597"/>
      <c r="IEG150" s="597"/>
      <c r="IEH150" s="597"/>
      <c r="IEI150" s="597"/>
      <c r="IEJ150" s="597"/>
      <c r="IEK150" s="597"/>
      <c r="IEL150" s="597"/>
      <c r="IEM150" s="597"/>
      <c r="IEN150" s="597"/>
      <c r="IEO150" s="597"/>
      <c r="IEP150" s="597"/>
      <c r="IEQ150" s="597"/>
      <c r="IER150" s="597"/>
      <c r="IES150" s="597"/>
      <c r="IET150" s="597"/>
      <c r="IEU150" s="597"/>
      <c r="IEV150" s="597"/>
      <c r="IEW150" s="597"/>
      <c r="IEX150" s="597"/>
      <c r="IEY150" s="597"/>
      <c r="IEZ150" s="597"/>
      <c r="IFA150" s="597"/>
      <c r="IFB150" s="597"/>
      <c r="IFC150" s="597"/>
      <c r="IFD150" s="597"/>
      <c r="IFE150" s="597"/>
      <c r="IFF150" s="597"/>
      <c r="IFG150" s="597"/>
      <c r="IFH150" s="597"/>
      <c r="IFI150" s="597"/>
      <c r="IFJ150" s="597"/>
      <c r="IFK150" s="597"/>
      <c r="IFL150" s="597"/>
      <c r="IFM150" s="597"/>
      <c r="IFN150" s="597"/>
      <c r="IFO150" s="597"/>
      <c r="IFP150" s="597"/>
      <c r="IFQ150" s="597"/>
      <c r="IFR150" s="597"/>
      <c r="IFS150" s="597"/>
      <c r="IFT150" s="597"/>
      <c r="IFU150" s="597"/>
      <c r="IFV150" s="597"/>
      <c r="IFW150" s="597"/>
      <c r="IFX150" s="597"/>
      <c r="IFY150" s="597"/>
      <c r="IFZ150" s="597"/>
      <c r="IGA150" s="597"/>
      <c r="IGB150" s="597"/>
      <c r="IGC150" s="597"/>
      <c r="IGD150" s="597"/>
      <c r="IGE150" s="597"/>
      <c r="IGF150" s="597"/>
      <c r="IGG150" s="597"/>
      <c r="IGH150" s="597"/>
      <c r="IGI150" s="597"/>
      <c r="IGJ150" s="597"/>
      <c r="IGK150" s="597"/>
      <c r="IGL150" s="597"/>
      <c r="IGM150" s="597"/>
      <c r="IGN150" s="597"/>
      <c r="IGO150" s="597"/>
      <c r="IGP150" s="597"/>
      <c r="IGQ150" s="597"/>
      <c r="IGR150" s="597"/>
      <c r="IGS150" s="597"/>
      <c r="IGT150" s="597"/>
      <c r="IGU150" s="597"/>
      <c r="IGV150" s="597"/>
      <c r="IGW150" s="597"/>
      <c r="IGX150" s="597"/>
      <c r="IGY150" s="597"/>
      <c r="IGZ150" s="597"/>
      <c r="IHA150" s="597"/>
      <c r="IHB150" s="597"/>
      <c r="IHC150" s="597"/>
      <c r="IHD150" s="597"/>
      <c r="IHE150" s="597"/>
      <c r="IHF150" s="597"/>
      <c r="IHG150" s="597"/>
      <c r="IHH150" s="597"/>
      <c r="IHI150" s="597"/>
      <c r="IHJ150" s="597"/>
      <c r="IHK150" s="597"/>
      <c r="IHL150" s="597"/>
      <c r="IHM150" s="597"/>
      <c r="IHN150" s="597"/>
      <c r="IHO150" s="597"/>
      <c r="IHP150" s="597"/>
      <c r="IHQ150" s="597"/>
      <c r="IHR150" s="597"/>
      <c r="IHS150" s="597"/>
      <c r="IHT150" s="597"/>
      <c r="IHU150" s="597"/>
      <c r="IHV150" s="597"/>
      <c r="IHW150" s="597"/>
      <c r="IHX150" s="597"/>
      <c r="IHY150" s="597"/>
      <c r="IHZ150" s="597"/>
      <c r="IIA150" s="597"/>
      <c r="IIB150" s="597"/>
      <c r="IIC150" s="597"/>
      <c r="IID150" s="597"/>
      <c r="IIE150" s="597"/>
      <c r="IIF150" s="597"/>
      <c r="IIG150" s="597"/>
      <c r="IIH150" s="597"/>
      <c r="III150" s="597"/>
      <c r="IIJ150" s="597"/>
      <c r="IIK150" s="597"/>
      <c r="IIL150" s="597"/>
      <c r="IIM150" s="597"/>
      <c r="IIN150" s="597"/>
      <c r="IIO150" s="597"/>
      <c r="IIP150" s="597"/>
      <c r="IIQ150" s="597"/>
      <c r="IIR150" s="597"/>
      <c r="IIS150" s="597"/>
      <c r="IIT150" s="597"/>
      <c r="IIU150" s="597"/>
      <c r="IIV150" s="597"/>
      <c r="IIW150" s="597"/>
      <c r="IIX150" s="597"/>
      <c r="IIY150" s="597"/>
      <c r="IIZ150" s="597"/>
      <c r="IJA150" s="597"/>
      <c r="IJB150" s="597"/>
      <c r="IJC150" s="597"/>
      <c r="IJD150" s="597"/>
      <c r="IJE150" s="597"/>
      <c r="IJF150" s="597"/>
      <c r="IJG150" s="597"/>
      <c r="IJH150" s="597"/>
      <c r="IJI150" s="597"/>
      <c r="IJJ150" s="597"/>
      <c r="IJK150" s="597"/>
      <c r="IJL150" s="597"/>
      <c r="IJM150" s="597"/>
      <c r="IJN150" s="597"/>
      <c r="IJO150" s="597"/>
      <c r="IJP150" s="597"/>
      <c r="IJQ150" s="597"/>
      <c r="IJR150" s="597"/>
      <c r="IJS150" s="597"/>
      <c r="IJT150" s="597"/>
      <c r="IJU150" s="597"/>
      <c r="IJV150" s="597"/>
      <c r="IJW150" s="597"/>
      <c r="IJX150" s="597"/>
      <c r="IJY150" s="597"/>
      <c r="IJZ150" s="597"/>
      <c r="IKA150" s="597"/>
      <c r="IKB150" s="597"/>
      <c r="IKC150" s="597"/>
      <c r="IKD150" s="597"/>
      <c r="IKE150" s="597"/>
      <c r="IKF150" s="597"/>
      <c r="IKG150" s="597"/>
      <c r="IKH150" s="597"/>
      <c r="IKI150" s="597"/>
      <c r="IKJ150" s="597"/>
      <c r="IKK150" s="597"/>
      <c r="IKL150" s="597"/>
      <c r="IKM150" s="597"/>
      <c r="IKN150" s="597"/>
      <c r="IKO150" s="597"/>
      <c r="IKP150" s="597"/>
      <c r="IKQ150" s="597"/>
      <c r="IKR150" s="597"/>
      <c r="IKS150" s="597"/>
      <c r="IKT150" s="597"/>
      <c r="IKU150" s="597"/>
      <c r="IKV150" s="597"/>
      <c r="IKW150" s="597"/>
      <c r="IKX150" s="597"/>
      <c r="IKY150" s="597"/>
      <c r="IKZ150" s="597"/>
      <c r="ILA150" s="597"/>
      <c r="ILB150" s="597"/>
      <c r="ILC150" s="597"/>
      <c r="ILD150" s="597"/>
      <c r="ILE150" s="597"/>
      <c r="ILF150" s="597"/>
      <c r="ILG150" s="597"/>
      <c r="ILH150" s="597"/>
      <c r="ILI150" s="597"/>
      <c r="ILJ150" s="597"/>
      <c r="ILK150" s="597"/>
      <c r="ILL150" s="597"/>
      <c r="ILM150" s="597"/>
      <c r="ILN150" s="597"/>
      <c r="ILO150" s="597"/>
      <c r="ILP150" s="597"/>
      <c r="ILQ150" s="597"/>
      <c r="ILR150" s="597"/>
      <c r="ILS150" s="597"/>
      <c r="ILT150" s="597"/>
      <c r="ILU150" s="597"/>
      <c r="ILV150" s="597"/>
      <c r="ILW150" s="597"/>
      <c r="ILX150" s="597"/>
      <c r="ILY150" s="597"/>
      <c r="ILZ150" s="597"/>
      <c r="IMA150" s="597"/>
      <c r="IMB150" s="597"/>
      <c r="IMC150" s="597"/>
      <c r="IMD150" s="597"/>
      <c r="IME150" s="597"/>
      <c r="IMF150" s="597"/>
      <c r="IMG150" s="597"/>
      <c r="IMH150" s="597"/>
      <c r="IMI150" s="597"/>
      <c r="IMJ150" s="597"/>
      <c r="IMK150" s="597"/>
      <c r="IML150" s="597"/>
      <c r="IMM150" s="597"/>
      <c r="IMN150" s="597"/>
      <c r="IMO150" s="597"/>
      <c r="IMP150" s="597"/>
      <c r="IMQ150" s="597"/>
      <c r="IMR150" s="597"/>
      <c r="IMS150" s="597"/>
      <c r="IMT150" s="597"/>
      <c r="IMU150" s="597"/>
      <c r="IMV150" s="597"/>
      <c r="IMW150" s="597"/>
      <c r="IMX150" s="597"/>
      <c r="IMY150" s="597"/>
      <c r="IMZ150" s="597"/>
      <c r="INA150" s="597"/>
      <c r="INB150" s="597"/>
      <c r="INC150" s="597"/>
      <c r="IND150" s="597"/>
      <c r="INE150" s="597"/>
      <c r="INF150" s="597"/>
      <c r="ING150" s="597"/>
      <c r="INH150" s="597"/>
      <c r="INI150" s="597"/>
      <c r="INJ150" s="597"/>
      <c r="INK150" s="597"/>
      <c r="INL150" s="597"/>
      <c r="INM150" s="597"/>
      <c r="INN150" s="597"/>
      <c r="INO150" s="597"/>
      <c r="INP150" s="597"/>
      <c r="INQ150" s="597"/>
      <c r="INR150" s="597"/>
      <c r="INS150" s="597"/>
      <c r="INT150" s="597"/>
      <c r="INU150" s="597"/>
      <c r="INV150" s="597"/>
      <c r="INW150" s="597"/>
      <c r="INX150" s="597"/>
      <c r="INY150" s="597"/>
      <c r="INZ150" s="597"/>
      <c r="IOA150" s="597"/>
      <c r="IOB150" s="597"/>
      <c r="IOC150" s="597"/>
      <c r="IOD150" s="597"/>
      <c r="IOE150" s="597"/>
      <c r="IOF150" s="597"/>
      <c r="IOG150" s="597"/>
      <c r="IOH150" s="597"/>
      <c r="IOI150" s="597"/>
      <c r="IOJ150" s="597"/>
      <c r="IOK150" s="597"/>
      <c r="IOL150" s="597"/>
      <c r="IOM150" s="597"/>
      <c r="ION150" s="597"/>
      <c r="IOO150" s="597"/>
      <c r="IOP150" s="597"/>
      <c r="IOQ150" s="597"/>
      <c r="IOR150" s="597"/>
      <c r="IOS150" s="597"/>
      <c r="IOT150" s="597"/>
      <c r="IOU150" s="597"/>
      <c r="IOV150" s="597"/>
      <c r="IOW150" s="597"/>
      <c r="IOX150" s="597"/>
      <c r="IOY150" s="597"/>
      <c r="IOZ150" s="597"/>
      <c r="IPA150" s="597"/>
      <c r="IPB150" s="597"/>
      <c r="IPC150" s="597"/>
      <c r="IPD150" s="597"/>
      <c r="IPE150" s="597"/>
      <c r="IPF150" s="597"/>
      <c r="IPG150" s="597"/>
      <c r="IPH150" s="597"/>
      <c r="IPI150" s="597"/>
      <c r="IPJ150" s="597"/>
      <c r="IPK150" s="597"/>
      <c r="IPL150" s="597"/>
      <c r="IPM150" s="597"/>
      <c r="IPN150" s="597"/>
      <c r="IPO150" s="597"/>
      <c r="IPP150" s="597"/>
      <c r="IPQ150" s="597"/>
      <c r="IPR150" s="597"/>
      <c r="IPS150" s="597"/>
      <c r="IPT150" s="597"/>
      <c r="IPU150" s="597"/>
      <c r="IPV150" s="597"/>
      <c r="IPW150" s="597"/>
      <c r="IPX150" s="597"/>
      <c r="IPY150" s="597"/>
      <c r="IPZ150" s="597"/>
      <c r="IQA150" s="597"/>
      <c r="IQB150" s="597"/>
      <c r="IQC150" s="597"/>
      <c r="IQD150" s="597"/>
      <c r="IQE150" s="597"/>
      <c r="IQF150" s="597"/>
      <c r="IQG150" s="597"/>
      <c r="IQH150" s="597"/>
      <c r="IQI150" s="597"/>
      <c r="IQJ150" s="597"/>
      <c r="IQK150" s="597"/>
      <c r="IQL150" s="597"/>
      <c r="IQM150" s="597"/>
      <c r="IQN150" s="597"/>
      <c r="IQO150" s="597"/>
      <c r="IQP150" s="597"/>
      <c r="IQQ150" s="597"/>
      <c r="IQR150" s="597"/>
      <c r="IQS150" s="597"/>
      <c r="IQT150" s="597"/>
      <c r="IQU150" s="597"/>
      <c r="IQV150" s="597"/>
      <c r="IQW150" s="597"/>
      <c r="IQX150" s="597"/>
      <c r="IQY150" s="597"/>
      <c r="IQZ150" s="597"/>
      <c r="IRA150" s="597"/>
      <c r="IRB150" s="597"/>
      <c r="IRC150" s="597"/>
      <c r="IRD150" s="597"/>
      <c r="IRE150" s="597"/>
      <c r="IRF150" s="597"/>
      <c r="IRG150" s="597"/>
      <c r="IRH150" s="597"/>
      <c r="IRI150" s="597"/>
      <c r="IRJ150" s="597"/>
      <c r="IRK150" s="597"/>
      <c r="IRL150" s="597"/>
      <c r="IRM150" s="597"/>
      <c r="IRN150" s="597"/>
      <c r="IRO150" s="597"/>
      <c r="IRP150" s="597"/>
      <c r="IRQ150" s="597"/>
      <c r="IRR150" s="597"/>
      <c r="IRS150" s="597"/>
      <c r="IRT150" s="597"/>
      <c r="IRU150" s="597"/>
      <c r="IRV150" s="597"/>
      <c r="IRW150" s="597"/>
      <c r="IRX150" s="597"/>
      <c r="IRY150" s="597"/>
      <c r="IRZ150" s="597"/>
      <c r="ISA150" s="597"/>
      <c r="ISB150" s="597"/>
      <c r="ISC150" s="597"/>
      <c r="ISD150" s="597"/>
      <c r="ISE150" s="597"/>
      <c r="ISF150" s="597"/>
      <c r="ISG150" s="597"/>
      <c r="ISH150" s="597"/>
      <c r="ISI150" s="597"/>
      <c r="ISJ150" s="597"/>
      <c r="ISK150" s="597"/>
      <c r="ISL150" s="597"/>
      <c r="ISM150" s="597"/>
      <c r="ISN150" s="597"/>
      <c r="ISO150" s="597"/>
      <c r="ISP150" s="597"/>
      <c r="ISQ150" s="597"/>
      <c r="ISR150" s="597"/>
      <c r="ISS150" s="597"/>
      <c r="IST150" s="597"/>
      <c r="ISU150" s="597"/>
      <c r="ISV150" s="597"/>
      <c r="ISW150" s="597"/>
      <c r="ISX150" s="597"/>
      <c r="ISY150" s="597"/>
      <c r="ISZ150" s="597"/>
      <c r="ITA150" s="597"/>
      <c r="ITB150" s="597"/>
      <c r="ITC150" s="597"/>
      <c r="ITD150" s="597"/>
      <c r="ITE150" s="597"/>
      <c r="ITF150" s="597"/>
      <c r="ITG150" s="597"/>
      <c r="ITH150" s="597"/>
      <c r="ITI150" s="597"/>
      <c r="ITJ150" s="597"/>
      <c r="ITK150" s="597"/>
      <c r="ITL150" s="597"/>
      <c r="ITM150" s="597"/>
      <c r="ITN150" s="597"/>
      <c r="ITO150" s="597"/>
      <c r="ITP150" s="597"/>
      <c r="ITQ150" s="597"/>
      <c r="ITR150" s="597"/>
      <c r="ITS150" s="597"/>
      <c r="ITT150" s="597"/>
      <c r="ITU150" s="597"/>
      <c r="ITV150" s="597"/>
      <c r="ITW150" s="597"/>
      <c r="ITX150" s="597"/>
      <c r="ITY150" s="597"/>
      <c r="ITZ150" s="597"/>
      <c r="IUA150" s="597"/>
      <c r="IUB150" s="597"/>
      <c r="IUC150" s="597"/>
      <c r="IUD150" s="597"/>
      <c r="IUE150" s="597"/>
      <c r="IUF150" s="597"/>
      <c r="IUG150" s="597"/>
      <c r="IUH150" s="597"/>
      <c r="IUI150" s="597"/>
      <c r="IUJ150" s="597"/>
      <c r="IUK150" s="597"/>
      <c r="IUL150" s="597"/>
      <c r="IUM150" s="597"/>
      <c r="IUN150" s="597"/>
      <c r="IUO150" s="597"/>
      <c r="IUP150" s="597"/>
      <c r="IUQ150" s="597"/>
      <c r="IUR150" s="597"/>
      <c r="IUS150" s="597"/>
      <c r="IUT150" s="597"/>
      <c r="IUU150" s="597"/>
      <c r="IUV150" s="597"/>
      <c r="IUW150" s="597"/>
      <c r="IUX150" s="597"/>
      <c r="IUY150" s="597"/>
      <c r="IUZ150" s="597"/>
      <c r="IVA150" s="597"/>
      <c r="IVB150" s="597"/>
      <c r="IVC150" s="597"/>
      <c r="IVD150" s="597"/>
      <c r="IVE150" s="597"/>
      <c r="IVF150" s="597"/>
      <c r="IVG150" s="597"/>
      <c r="IVH150" s="597"/>
      <c r="IVI150" s="597"/>
      <c r="IVJ150" s="597"/>
      <c r="IVK150" s="597"/>
      <c r="IVL150" s="597"/>
      <c r="IVM150" s="597"/>
      <c r="IVN150" s="597"/>
      <c r="IVO150" s="597"/>
      <c r="IVP150" s="597"/>
      <c r="IVQ150" s="597"/>
      <c r="IVR150" s="597"/>
      <c r="IVS150" s="597"/>
      <c r="IVT150" s="597"/>
      <c r="IVU150" s="597"/>
      <c r="IVV150" s="597"/>
      <c r="IVW150" s="597"/>
      <c r="IVX150" s="597"/>
      <c r="IVY150" s="597"/>
      <c r="IVZ150" s="597"/>
      <c r="IWA150" s="597"/>
      <c r="IWB150" s="597"/>
      <c r="IWC150" s="597"/>
      <c r="IWD150" s="597"/>
      <c r="IWE150" s="597"/>
      <c r="IWF150" s="597"/>
      <c r="IWG150" s="597"/>
      <c r="IWH150" s="597"/>
      <c r="IWI150" s="597"/>
      <c r="IWJ150" s="597"/>
      <c r="IWK150" s="597"/>
      <c r="IWL150" s="597"/>
      <c r="IWM150" s="597"/>
      <c r="IWN150" s="597"/>
      <c r="IWO150" s="597"/>
      <c r="IWP150" s="597"/>
      <c r="IWQ150" s="597"/>
      <c r="IWR150" s="597"/>
      <c r="IWS150" s="597"/>
      <c r="IWT150" s="597"/>
      <c r="IWU150" s="597"/>
      <c r="IWV150" s="597"/>
      <c r="IWW150" s="597"/>
      <c r="IWX150" s="597"/>
      <c r="IWY150" s="597"/>
      <c r="IWZ150" s="597"/>
      <c r="IXA150" s="597"/>
      <c r="IXB150" s="597"/>
      <c r="IXC150" s="597"/>
      <c r="IXD150" s="597"/>
      <c r="IXE150" s="597"/>
      <c r="IXF150" s="597"/>
      <c r="IXG150" s="597"/>
      <c r="IXH150" s="597"/>
      <c r="IXI150" s="597"/>
      <c r="IXJ150" s="597"/>
      <c r="IXK150" s="597"/>
      <c r="IXL150" s="597"/>
      <c r="IXM150" s="597"/>
      <c r="IXN150" s="597"/>
      <c r="IXO150" s="597"/>
      <c r="IXP150" s="597"/>
      <c r="IXQ150" s="597"/>
      <c r="IXR150" s="597"/>
      <c r="IXS150" s="597"/>
      <c r="IXT150" s="597"/>
      <c r="IXU150" s="597"/>
      <c r="IXV150" s="597"/>
      <c r="IXW150" s="597"/>
      <c r="IXX150" s="597"/>
      <c r="IXY150" s="597"/>
      <c r="IXZ150" s="597"/>
      <c r="IYA150" s="597"/>
      <c r="IYB150" s="597"/>
      <c r="IYC150" s="597"/>
      <c r="IYD150" s="597"/>
      <c r="IYE150" s="597"/>
      <c r="IYF150" s="597"/>
      <c r="IYG150" s="597"/>
      <c r="IYH150" s="597"/>
      <c r="IYI150" s="597"/>
      <c r="IYJ150" s="597"/>
      <c r="IYK150" s="597"/>
      <c r="IYL150" s="597"/>
      <c r="IYM150" s="597"/>
      <c r="IYN150" s="597"/>
      <c r="IYO150" s="597"/>
      <c r="IYP150" s="597"/>
      <c r="IYQ150" s="597"/>
      <c r="IYR150" s="597"/>
      <c r="IYS150" s="597"/>
      <c r="IYT150" s="597"/>
      <c r="IYU150" s="597"/>
      <c r="IYV150" s="597"/>
      <c r="IYW150" s="597"/>
      <c r="IYX150" s="597"/>
      <c r="IYY150" s="597"/>
      <c r="IYZ150" s="597"/>
      <c r="IZA150" s="597"/>
      <c r="IZB150" s="597"/>
      <c r="IZC150" s="597"/>
      <c r="IZD150" s="597"/>
      <c r="IZE150" s="597"/>
      <c r="IZF150" s="597"/>
      <c r="IZG150" s="597"/>
      <c r="IZH150" s="597"/>
      <c r="IZI150" s="597"/>
      <c r="IZJ150" s="597"/>
      <c r="IZK150" s="597"/>
      <c r="IZL150" s="597"/>
      <c r="IZM150" s="597"/>
      <c r="IZN150" s="597"/>
      <c r="IZO150" s="597"/>
      <c r="IZP150" s="597"/>
      <c r="IZQ150" s="597"/>
      <c r="IZR150" s="597"/>
      <c r="IZS150" s="597"/>
      <c r="IZT150" s="597"/>
      <c r="IZU150" s="597"/>
      <c r="IZV150" s="597"/>
      <c r="IZW150" s="597"/>
      <c r="IZX150" s="597"/>
      <c r="IZY150" s="597"/>
      <c r="IZZ150" s="597"/>
      <c r="JAA150" s="597"/>
      <c r="JAB150" s="597"/>
      <c r="JAC150" s="597"/>
      <c r="JAD150" s="597"/>
      <c r="JAE150" s="597"/>
      <c r="JAF150" s="597"/>
      <c r="JAG150" s="597"/>
      <c r="JAH150" s="597"/>
      <c r="JAI150" s="597"/>
      <c r="JAJ150" s="597"/>
      <c r="JAK150" s="597"/>
      <c r="JAL150" s="597"/>
      <c r="JAM150" s="597"/>
      <c r="JAN150" s="597"/>
      <c r="JAO150" s="597"/>
      <c r="JAP150" s="597"/>
      <c r="JAQ150" s="597"/>
      <c r="JAR150" s="597"/>
      <c r="JAS150" s="597"/>
      <c r="JAT150" s="597"/>
      <c r="JAU150" s="597"/>
      <c r="JAV150" s="597"/>
      <c r="JAW150" s="597"/>
      <c r="JAX150" s="597"/>
      <c r="JAY150" s="597"/>
      <c r="JAZ150" s="597"/>
      <c r="JBA150" s="597"/>
      <c r="JBB150" s="597"/>
      <c r="JBC150" s="597"/>
      <c r="JBD150" s="597"/>
      <c r="JBE150" s="597"/>
      <c r="JBF150" s="597"/>
      <c r="JBG150" s="597"/>
      <c r="JBH150" s="597"/>
      <c r="JBI150" s="597"/>
      <c r="JBJ150" s="597"/>
      <c r="JBK150" s="597"/>
      <c r="JBL150" s="597"/>
      <c r="JBM150" s="597"/>
      <c r="JBN150" s="597"/>
      <c r="JBO150" s="597"/>
      <c r="JBP150" s="597"/>
      <c r="JBQ150" s="597"/>
      <c r="JBR150" s="597"/>
      <c r="JBS150" s="597"/>
      <c r="JBT150" s="597"/>
      <c r="JBU150" s="597"/>
      <c r="JBV150" s="597"/>
      <c r="JBW150" s="597"/>
      <c r="JBX150" s="597"/>
      <c r="JBY150" s="597"/>
      <c r="JBZ150" s="597"/>
      <c r="JCA150" s="597"/>
      <c r="JCB150" s="597"/>
      <c r="JCC150" s="597"/>
      <c r="JCD150" s="597"/>
      <c r="JCE150" s="597"/>
      <c r="JCF150" s="597"/>
      <c r="JCG150" s="597"/>
      <c r="JCH150" s="597"/>
      <c r="JCI150" s="597"/>
      <c r="JCJ150" s="597"/>
      <c r="JCK150" s="597"/>
      <c r="JCL150" s="597"/>
      <c r="JCM150" s="597"/>
      <c r="JCN150" s="597"/>
      <c r="JCO150" s="597"/>
      <c r="JCP150" s="597"/>
      <c r="JCQ150" s="597"/>
      <c r="JCR150" s="597"/>
      <c r="JCS150" s="597"/>
      <c r="JCT150" s="597"/>
      <c r="JCU150" s="597"/>
      <c r="JCV150" s="597"/>
      <c r="JCW150" s="597"/>
      <c r="JCX150" s="597"/>
      <c r="JCY150" s="597"/>
      <c r="JCZ150" s="597"/>
      <c r="JDA150" s="597"/>
      <c r="JDB150" s="597"/>
      <c r="JDC150" s="597"/>
      <c r="JDD150" s="597"/>
      <c r="JDE150" s="597"/>
      <c r="JDF150" s="597"/>
      <c r="JDG150" s="597"/>
      <c r="JDH150" s="597"/>
      <c r="JDI150" s="597"/>
      <c r="JDJ150" s="597"/>
      <c r="JDK150" s="597"/>
      <c r="JDL150" s="597"/>
      <c r="JDM150" s="597"/>
      <c r="JDN150" s="597"/>
      <c r="JDO150" s="597"/>
      <c r="JDP150" s="597"/>
      <c r="JDQ150" s="597"/>
      <c r="JDR150" s="597"/>
      <c r="JDS150" s="597"/>
      <c r="JDT150" s="597"/>
      <c r="JDU150" s="597"/>
      <c r="JDV150" s="597"/>
      <c r="JDW150" s="597"/>
      <c r="JDX150" s="597"/>
      <c r="JDY150" s="597"/>
      <c r="JDZ150" s="597"/>
      <c r="JEA150" s="597"/>
      <c r="JEB150" s="597"/>
      <c r="JEC150" s="597"/>
      <c r="JED150" s="597"/>
      <c r="JEE150" s="597"/>
      <c r="JEF150" s="597"/>
      <c r="JEG150" s="597"/>
      <c r="JEH150" s="597"/>
      <c r="JEI150" s="597"/>
      <c r="JEJ150" s="597"/>
      <c r="JEK150" s="597"/>
      <c r="JEL150" s="597"/>
      <c r="JEM150" s="597"/>
      <c r="JEN150" s="597"/>
      <c r="JEO150" s="597"/>
      <c r="JEP150" s="597"/>
      <c r="JEQ150" s="597"/>
      <c r="JER150" s="597"/>
      <c r="JES150" s="597"/>
      <c r="JET150" s="597"/>
      <c r="JEU150" s="597"/>
      <c r="JEV150" s="597"/>
      <c r="JEW150" s="597"/>
      <c r="JEX150" s="597"/>
      <c r="JEY150" s="597"/>
      <c r="JEZ150" s="597"/>
      <c r="JFA150" s="597"/>
      <c r="JFB150" s="597"/>
      <c r="JFC150" s="597"/>
      <c r="JFD150" s="597"/>
      <c r="JFE150" s="597"/>
      <c r="JFF150" s="597"/>
      <c r="JFG150" s="597"/>
      <c r="JFH150" s="597"/>
      <c r="JFI150" s="597"/>
      <c r="JFJ150" s="597"/>
      <c r="JFK150" s="597"/>
      <c r="JFL150" s="597"/>
      <c r="JFM150" s="597"/>
      <c r="JFN150" s="597"/>
      <c r="JFO150" s="597"/>
      <c r="JFP150" s="597"/>
      <c r="JFQ150" s="597"/>
      <c r="JFR150" s="597"/>
      <c r="JFS150" s="597"/>
      <c r="JFT150" s="597"/>
      <c r="JFU150" s="597"/>
      <c r="JFV150" s="597"/>
      <c r="JFW150" s="597"/>
      <c r="JFX150" s="597"/>
      <c r="JFY150" s="597"/>
      <c r="JFZ150" s="597"/>
      <c r="JGA150" s="597"/>
      <c r="JGB150" s="597"/>
      <c r="JGC150" s="597"/>
      <c r="JGD150" s="597"/>
      <c r="JGE150" s="597"/>
      <c r="JGF150" s="597"/>
      <c r="JGG150" s="597"/>
      <c r="JGH150" s="597"/>
      <c r="JGI150" s="597"/>
      <c r="JGJ150" s="597"/>
      <c r="JGK150" s="597"/>
      <c r="JGL150" s="597"/>
      <c r="JGM150" s="597"/>
      <c r="JGN150" s="597"/>
      <c r="JGO150" s="597"/>
      <c r="JGP150" s="597"/>
      <c r="JGQ150" s="597"/>
      <c r="JGR150" s="597"/>
      <c r="JGS150" s="597"/>
      <c r="JGT150" s="597"/>
      <c r="JGU150" s="597"/>
      <c r="JGV150" s="597"/>
      <c r="JGW150" s="597"/>
      <c r="JGX150" s="597"/>
      <c r="JGY150" s="597"/>
      <c r="JGZ150" s="597"/>
      <c r="JHA150" s="597"/>
      <c r="JHB150" s="597"/>
      <c r="JHC150" s="597"/>
      <c r="JHD150" s="597"/>
      <c r="JHE150" s="597"/>
      <c r="JHF150" s="597"/>
      <c r="JHG150" s="597"/>
      <c r="JHH150" s="597"/>
      <c r="JHI150" s="597"/>
      <c r="JHJ150" s="597"/>
      <c r="JHK150" s="597"/>
      <c r="JHL150" s="597"/>
      <c r="JHM150" s="597"/>
      <c r="JHN150" s="597"/>
      <c r="JHO150" s="597"/>
      <c r="JHP150" s="597"/>
      <c r="JHQ150" s="597"/>
      <c r="JHR150" s="597"/>
      <c r="JHS150" s="597"/>
      <c r="JHT150" s="597"/>
      <c r="JHU150" s="597"/>
      <c r="JHV150" s="597"/>
      <c r="JHW150" s="597"/>
      <c r="JHX150" s="597"/>
      <c r="JHY150" s="597"/>
      <c r="JHZ150" s="597"/>
      <c r="JIA150" s="597"/>
      <c r="JIB150" s="597"/>
      <c r="JIC150" s="597"/>
      <c r="JID150" s="597"/>
      <c r="JIE150" s="597"/>
      <c r="JIF150" s="597"/>
      <c r="JIG150" s="597"/>
      <c r="JIH150" s="597"/>
      <c r="JII150" s="597"/>
      <c r="JIJ150" s="597"/>
      <c r="JIK150" s="597"/>
      <c r="JIL150" s="597"/>
      <c r="JIM150" s="597"/>
      <c r="JIN150" s="597"/>
      <c r="JIO150" s="597"/>
      <c r="JIP150" s="597"/>
      <c r="JIQ150" s="597"/>
      <c r="JIR150" s="597"/>
      <c r="JIS150" s="597"/>
      <c r="JIT150" s="597"/>
      <c r="JIU150" s="597"/>
      <c r="JIV150" s="597"/>
      <c r="JIW150" s="597"/>
      <c r="JIX150" s="597"/>
      <c r="JIY150" s="597"/>
      <c r="JIZ150" s="597"/>
      <c r="JJA150" s="597"/>
      <c r="JJB150" s="597"/>
      <c r="JJC150" s="597"/>
      <c r="JJD150" s="597"/>
      <c r="JJE150" s="597"/>
      <c r="JJF150" s="597"/>
      <c r="JJG150" s="597"/>
      <c r="JJH150" s="597"/>
      <c r="JJI150" s="597"/>
      <c r="JJJ150" s="597"/>
      <c r="JJK150" s="597"/>
      <c r="JJL150" s="597"/>
      <c r="JJM150" s="597"/>
      <c r="JJN150" s="597"/>
      <c r="JJO150" s="597"/>
      <c r="JJP150" s="597"/>
      <c r="JJQ150" s="597"/>
      <c r="JJR150" s="597"/>
      <c r="JJS150" s="597"/>
      <c r="JJT150" s="597"/>
      <c r="JJU150" s="597"/>
      <c r="JJV150" s="597"/>
      <c r="JJW150" s="597"/>
      <c r="JJX150" s="597"/>
      <c r="JJY150" s="597"/>
      <c r="JJZ150" s="597"/>
      <c r="JKA150" s="597"/>
      <c r="JKB150" s="597"/>
      <c r="JKC150" s="597"/>
      <c r="JKD150" s="597"/>
      <c r="JKE150" s="597"/>
      <c r="JKF150" s="597"/>
      <c r="JKG150" s="597"/>
      <c r="JKH150" s="597"/>
      <c r="JKI150" s="597"/>
      <c r="JKJ150" s="597"/>
      <c r="JKK150" s="597"/>
      <c r="JKL150" s="597"/>
      <c r="JKM150" s="597"/>
      <c r="JKN150" s="597"/>
      <c r="JKO150" s="597"/>
      <c r="JKP150" s="597"/>
      <c r="JKQ150" s="597"/>
      <c r="JKR150" s="597"/>
      <c r="JKS150" s="597"/>
      <c r="JKT150" s="597"/>
      <c r="JKU150" s="597"/>
      <c r="JKV150" s="597"/>
      <c r="JKW150" s="597"/>
      <c r="JKX150" s="597"/>
      <c r="JKY150" s="597"/>
      <c r="JKZ150" s="597"/>
      <c r="JLA150" s="597"/>
      <c r="JLB150" s="597"/>
      <c r="JLC150" s="597"/>
      <c r="JLD150" s="597"/>
      <c r="JLE150" s="597"/>
      <c r="JLF150" s="597"/>
      <c r="JLG150" s="597"/>
      <c r="JLH150" s="597"/>
      <c r="JLI150" s="597"/>
      <c r="JLJ150" s="597"/>
      <c r="JLK150" s="597"/>
      <c r="JLL150" s="597"/>
      <c r="JLM150" s="597"/>
      <c r="JLN150" s="597"/>
      <c r="JLO150" s="597"/>
      <c r="JLP150" s="597"/>
      <c r="JLQ150" s="597"/>
      <c r="JLR150" s="597"/>
      <c r="JLS150" s="597"/>
      <c r="JLT150" s="597"/>
      <c r="JLU150" s="597"/>
      <c r="JLV150" s="597"/>
      <c r="JLW150" s="597"/>
      <c r="JLX150" s="597"/>
      <c r="JLY150" s="597"/>
      <c r="JLZ150" s="597"/>
      <c r="JMA150" s="597"/>
      <c r="JMB150" s="597"/>
      <c r="JMC150" s="597"/>
      <c r="JMD150" s="597"/>
      <c r="JME150" s="597"/>
      <c r="JMF150" s="597"/>
      <c r="JMG150" s="597"/>
      <c r="JMH150" s="597"/>
      <c r="JMI150" s="597"/>
      <c r="JMJ150" s="597"/>
      <c r="JMK150" s="597"/>
      <c r="JML150" s="597"/>
      <c r="JMM150" s="597"/>
      <c r="JMN150" s="597"/>
      <c r="JMO150" s="597"/>
      <c r="JMP150" s="597"/>
      <c r="JMQ150" s="597"/>
      <c r="JMR150" s="597"/>
      <c r="JMS150" s="597"/>
      <c r="JMT150" s="597"/>
      <c r="JMU150" s="597"/>
      <c r="JMV150" s="597"/>
      <c r="JMW150" s="597"/>
      <c r="JMX150" s="597"/>
      <c r="JMY150" s="597"/>
      <c r="JMZ150" s="597"/>
      <c r="JNA150" s="597"/>
      <c r="JNB150" s="597"/>
      <c r="JNC150" s="597"/>
      <c r="JND150" s="597"/>
      <c r="JNE150" s="597"/>
      <c r="JNF150" s="597"/>
      <c r="JNG150" s="597"/>
      <c r="JNH150" s="597"/>
      <c r="JNI150" s="597"/>
      <c r="JNJ150" s="597"/>
      <c r="JNK150" s="597"/>
      <c r="JNL150" s="597"/>
      <c r="JNM150" s="597"/>
      <c r="JNN150" s="597"/>
      <c r="JNO150" s="597"/>
      <c r="JNP150" s="597"/>
      <c r="JNQ150" s="597"/>
      <c r="JNR150" s="597"/>
      <c r="JNS150" s="597"/>
      <c r="JNT150" s="597"/>
      <c r="JNU150" s="597"/>
      <c r="JNV150" s="597"/>
      <c r="JNW150" s="597"/>
      <c r="JNX150" s="597"/>
      <c r="JNY150" s="597"/>
      <c r="JNZ150" s="597"/>
      <c r="JOA150" s="597"/>
      <c r="JOB150" s="597"/>
      <c r="JOC150" s="597"/>
      <c r="JOD150" s="597"/>
      <c r="JOE150" s="597"/>
      <c r="JOF150" s="597"/>
      <c r="JOG150" s="597"/>
      <c r="JOH150" s="597"/>
      <c r="JOI150" s="597"/>
      <c r="JOJ150" s="597"/>
      <c r="JOK150" s="597"/>
      <c r="JOL150" s="597"/>
      <c r="JOM150" s="597"/>
      <c r="JON150" s="597"/>
      <c r="JOO150" s="597"/>
      <c r="JOP150" s="597"/>
      <c r="JOQ150" s="597"/>
      <c r="JOR150" s="597"/>
      <c r="JOS150" s="597"/>
      <c r="JOT150" s="597"/>
      <c r="JOU150" s="597"/>
      <c r="JOV150" s="597"/>
      <c r="JOW150" s="597"/>
      <c r="JOX150" s="597"/>
      <c r="JOY150" s="597"/>
      <c r="JOZ150" s="597"/>
      <c r="JPA150" s="597"/>
      <c r="JPB150" s="597"/>
      <c r="JPC150" s="597"/>
      <c r="JPD150" s="597"/>
      <c r="JPE150" s="597"/>
      <c r="JPF150" s="597"/>
      <c r="JPG150" s="597"/>
      <c r="JPH150" s="597"/>
      <c r="JPI150" s="597"/>
      <c r="JPJ150" s="597"/>
      <c r="JPK150" s="597"/>
      <c r="JPL150" s="597"/>
      <c r="JPM150" s="597"/>
      <c r="JPN150" s="597"/>
      <c r="JPO150" s="597"/>
      <c r="JPP150" s="597"/>
      <c r="JPQ150" s="597"/>
      <c r="JPR150" s="597"/>
      <c r="JPS150" s="597"/>
      <c r="JPT150" s="597"/>
      <c r="JPU150" s="597"/>
      <c r="JPV150" s="597"/>
      <c r="JPW150" s="597"/>
      <c r="JPX150" s="597"/>
      <c r="JPY150" s="597"/>
      <c r="JPZ150" s="597"/>
      <c r="JQA150" s="597"/>
      <c r="JQB150" s="597"/>
      <c r="JQC150" s="597"/>
      <c r="JQD150" s="597"/>
      <c r="JQE150" s="597"/>
      <c r="JQF150" s="597"/>
      <c r="JQG150" s="597"/>
      <c r="JQH150" s="597"/>
      <c r="JQI150" s="597"/>
      <c r="JQJ150" s="597"/>
      <c r="JQK150" s="597"/>
      <c r="JQL150" s="597"/>
      <c r="JQM150" s="597"/>
      <c r="JQN150" s="597"/>
      <c r="JQO150" s="597"/>
      <c r="JQP150" s="597"/>
      <c r="JQQ150" s="597"/>
      <c r="JQR150" s="597"/>
      <c r="JQS150" s="597"/>
      <c r="JQT150" s="597"/>
      <c r="JQU150" s="597"/>
      <c r="JQV150" s="597"/>
      <c r="JQW150" s="597"/>
      <c r="JQX150" s="597"/>
      <c r="JQY150" s="597"/>
      <c r="JQZ150" s="597"/>
      <c r="JRA150" s="597"/>
      <c r="JRB150" s="597"/>
      <c r="JRC150" s="597"/>
      <c r="JRD150" s="597"/>
      <c r="JRE150" s="597"/>
      <c r="JRF150" s="597"/>
      <c r="JRG150" s="597"/>
      <c r="JRH150" s="597"/>
      <c r="JRI150" s="597"/>
      <c r="JRJ150" s="597"/>
      <c r="JRK150" s="597"/>
      <c r="JRL150" s="597"/>
      <c r="JRM150" s="597"/>
      <c r="JRN150" s="597"/>
      <c r="JRO150" s="597"/>
      <c r="JRP150" s="597"/>
      <c r="JRQ150" s="597"/>
      <c r="JRR150" s="597"/>
      <c r="JRS150" s="597"/>
      <c r="JRT150" s="597"/>
      <c r="JRU150" s="597"/>
      <c r="JRV150" s="597"/>
      <c r="JRW150" s="597"/>
      <c r="JRX150" s="597"/>
      <c r="JRY150" s="597"/>
      <c r="JRZ150" s="597"/>
      <c r="JSA150" s="597"/>
      <c r="JSB150" s="597"/>
      <c r="JSC150" s="597"/>
      <c r="JSD150" s="597"/>
      <c r="JSE150" s="597"/>
      <c r="JSF150" s="597"/>
      <c r="JSG150" s="597"/>
      <c r="JSH150" s="597"/>
      <c r="JSI150" s="597"/>
      <c r="JSJ150" s="597"/>
      <c r="JSK150" s="597"/>
      <c r="JSL150" s="597"/>
      <c r="JSM150" s="597"/>
      <c r="JSN150" s="597"/>
      <c r="JSO150" s="597"/>
      <c r="JSP150" s="597"/>
      <c r="JSQ150" s="597"/>
      <c r="JSR150" s="597"/>
      <c r="JSS150" s="597"/>
      <c r="JST150" s="597"/>
      <c r="JSU150" s="597"/>
      <c r="JSV150" s="597"/>
      <c r="JSW150" s="597"/>
      <c r="JSX150" s="597"/>
      <c r="JSY150" s="597"/>
      <c r="JSZ150" s="597"/>
      <c r="JTA150" s="597"/>
      <c r="JTB150" s="597"/>
      <c r="JTC150" s="597"/>
      <c r="JTD150" s="597"/>
      <c r="JTE150" s="597"/>
      <c r="JTF150" s="597"/>
      <c r="JTG150" s="597"/>
      <c r="JTH150" s="597"/>
      <c r="JTI150" s="597"/>
      <c r="JTJ150" s="597"/>
      <c r="JTK150" s="597"/>
      <c r="JTL150" s="597"/>
      <c r="JTM150" s="597"/>
      <c r="JTN150" s="597"/>
      <c r="JTO150" s="597"/>
      <c r="JTP150" s="597"/>
      <c r="JTQ150" s="597"/>
      <c r="JTR150" s="597"/>
      <c r="JTS150" s="597"/>
      <c r="JTT150" s="597"/>
      <c r="JTU150" s="597"/>
      <c r="JTV150" s="597"/>
      <c r="JTW150" s="597"/>
      <c r="JTX150" s="597"/>
      <c r="JTY150" s="597"/>
      <c r="JTZ150" s="597"/>
      <c r="JUA150" s="597"/>
      <c r="JUB150" s="597"/>
      <c r="JUC150" s="597"/>
      <c r="JUD150" s="597"/>
      <c r="JUE150" s="597"/>
      <c r="JUF150" s="597"/>
      <c r="JUG150" s="597"/>
      <c r="JUH150" s="597"/>
      <c r="JUI150" s="597"/>
      <c r="JUJ150" s="597"/>
      <c r="JUK150" s="597"/>
      <c r="JUL150" s="597"/>
      <c r="JUM150" s="597"/>
      <c r="JUN150" s="597"/>
      <c r="JUO150" s="597"/>
      <c r="JUP150" s="597"/>
      <c r="JUQ150" s="597"/>
      <c r="JUR150" s="597"/>
      <c r="JUS150" s="597"/>
      <c r="JUT150" s="597"/>
      <c r="JUU150" s="597"/>
      <c r="JUV150" s="597"/>
      <c r="JUW150" s="597"/>
      <c r="JUX150" s="597"/>
      <c r="JUY150" s="597"/>
      <c r="JUZ150" s="597"/>
      <c r="JVA150" s="597"/>
      <c r="JVB150" s="597"/>
      <c r="JVC150" s="597"/>
      <c r="JVD150" s="597"/>
      <c r="JVE150" s="597"/>
      <c r="JVF150" s="597"/>
      <c r="JVG150" s="597"/>
      <c r="JVH150" s="597"/>
      <c r="JVI150" s="597"/>
      <c r="JVJ150" s="597"/>
      <c r="JVK150" s="597"/>
      <c r="JVL150" s="597"/>
      <c r="JVM150" s="597"/>
      <c r="JVN150" s="597"/>
      <c r="JVO150" s="597"/>
      <c r="JVP150" s="597"/>
      <c r="JVQ150" s="597"/>
      <c r="JVR150" s="597"/>
      <c r="JVS150" s="597"/>
      <c r="JVT150" s="597"/>
      <c r="JVU150" s="597"/>
      <c r="JVV150" s="597"/>
      <c r="JVW150" s="597"/>
      <c r="JVX150" s="597"/>
      <c r="JVY150" s="597"/>
      <c r="JVZ150" s="597"/>
      <c r="JWA150" s="597"/>
      <c r="JWB150" s="597"/>
      <c r="JWC150" s="597"/>
      <c r="JWD150" s="597"/>
      <c r="JWE150" s="597"/>
      <c r="JWF150" s="597"/>
      <c r="JWG150" s="597"/>
      <c r="JWH150" s="597"/>
      <c r="JWI150" s="597"/>
      <c r="JWJ150" s="597"/>
      <c r="JWK150" s="597"/>
      <c r="JWL150" s="597"/>
      <c r="JWM150" s="597"/>
      <c r="JWN150" s="597"/>
      <c r="JWO150" s="597"/>
      <c r="JWP150" s="597"/>
      <c r="JWQ150" s="597"/>
      <c r="JWR150" s="597"/>
      <c r="JWS150" s="597"/>
      <c r="JWT150" s="597"/>
      <c r="JWU150" s="597"/>
      <c r="JWV150" s="597"/>
      <c r="JWW150" s="597"/>
      <c r="JWX150" s="597"/>
      <c r="JWY150" s="597"/>
      <c r="JWZ150" s="597"/>
      <c r="JXA150" s="597"/>
      <c r="JXB150" s="597"/>
      <c r="JXC150" s="597"/>
      <c r="JXD150" s="597"/>
      <c r="JXE150" s="597"/>
      <c r="JXF150" s="597"/>
      <c r="JXG150" s="597"/>
      <c r="JXH150" s="597"/>
      <c r="JXI150" s="597"/>
      <c r="JXJ150" s="597"/>
      <c r="JXK150" s="597"/>
      <c r="JXL150" s="597"/>
      <c r="JXM150" s="597"/>
      <c r="JXN150" s="597"/>
      <c r="JXO150" s="597"/>
      <c r="JXP150" s="597"/>
      <c r="JXQ150" s="597"/>
      <c r="JXR150" s="597"/>
      <c r="JXS150" s="597"/>
      <c r="JXT150" s="597"/>
      <c r="JXU150" s="597"/>
      <c r="JXV150" s="597"/>
      <c r="JXW150" s="597"/>
      <c r="JXX150" s="597"/>
      <c r="JXY150" s="597"/>
      <c r="JXZ150" s="597"/>
      <c r="JYA150" s="597"/>
      <c r="JYB150" s="597"/>
      <c r="JYC150" s="597"/>
      <c r="JYD150" s="597"/>
      <c r="JYE150" s="597"/>
      <c r="JYF150" s="597"/>
      <c r="JYG150" s="597"/>
      <c r="JYH150" s="597"/>
      <c r="JYI150" s="597"/>
      <c r="JYJ150" s="597"/>
      <c r="JYK150" s="597"/>
      <c r="JYL150" s="597"/>
      <c r="JYM150" s="597"/>
      <c r="JYN150" s="597"/>
      <c r="JYO150" s="597"/>
      <c r="JYP150" s="597"/>
      <c r="JYQ150" s="597"/>
      <c r="JYR150" s="597"/>
      <c r="JYS150" s="597"/>
      <c r="JYT150" s="597"/>
      <c r="JYU150" s="597"/>
      <c r="JYV150" s="597"/>
      <c r="JYW150" s="597"/>
      <c r="JYX150" s="597"/>
      <c r="JYY150" s="597"/>
      <c r="JYZ150" s="597"/>
      <c r="JZA150" s="597"/>
      <c r="JZB150" s="597"/>
      <c r="JZC150" s="597"/>
      <c r="JZD150" s="597"/>
      <c r="JZE150" s="597"/>
      <c r="JZF150" s="597"/>
      <c r="JZG150" s="597"/>
      <c r="JZH150" s="597"/>
      <c r="JZI150" s="597"/>
      <c r="JZJ150" s="597"/>
      <c r="JZK150" s="597"/>
      <c r="JZL150" s="597"/>
      <c r="JZM150" s="597"/>
      <c r="JZN150" s="597"/>
      <c r="JZO150" s="597"/>
      <c r="JZP150" s="597"/>
      <c r="JZQ150" s="597"/>
      <c r="JZR150" s="597"/>
      <c r="JZS150" s="597"/>
      <c r="JZT150" s="597"/>
      <c r="JZU150" s="597"/>
      <c r="JZV150" s="597"/>
      <c r="JZW150" s="597"/>
      <c r="JZX150" s="597"/>
      <c r="JZY150" s="597"/>
      <c r="JZZ150" s="597"/>
      <c r="KAA150" s="597"/>
      <c r="KAB150" s="597"/>
      <c r="KAC150" s="597"/>
      <c r="KAD150" s="597"/>
      <c r="KAE150" s="597"/>
      <c r="KAF150" s="597"/>
      <c r="KAG150" s="597"/>
      <c r="KAH150" s="597"/>
      <c r="KAI150" s="597"/>
      <c r="KAJ150" s="597"/>
      <c r="KAK150" s="597"/>
      <c r="KAL150" s="597"/>
      <c r="KAM150" s="597"/>
      <c r="KAN150" s="597"/>
      <c r="KAO150" s="597"/>
      <c r="KAP150" s="597"/>
      <c r="KAQ150" s="597"/>
      <c r="KAR150" s="597"/>
      <c r="KAS150" s="597"/>
      <c r="KAT150" s="597"/>
      <c r="KAU150" s="597"/>
      <c r="KAV150" s="597"/>
      <c r="KAW150" s="597"/>
      <c r="KAX150" s="597"/>
      <c r="KAY150" s="597"/>
      <c r="KAZ150" s="597"/>
      <c r="KBA150" s="597"/>
      <c r="KBB150" s="597"/>
      <c r="KBC150" s="597"/>
      <c r="KBD150" s="597"/>
      <c r="KBE150" s="597"/>
      <c r="KBF150" s="597"/>
      <c r="KBG150" s="597"/>
      <c r="KBH150" s="597"/>
      <c r="KBI150" s="597"/>
      <c r="KBJ150" s="597"/>
      <c r="KBK150" s="597"/>
      <c r="KBL150" s="597"/>
      <c r="KBM150" s="597"/>
      <c r="KBN150" s="597"/>
      <c r="KBO150" s="597"/>
      <c r="KBP150" s="597"/>
      <c r="KBQ150" s="597"/>
      <c r="KBR150" s="597"/>
      <c r="KBS150" s="597"/>
      <c r="KBT150" s="597"/>
      <c r="KBU150" s="597"/>
      <c r="KBV150" s="597"/>
      <c r="KBW150" s="597"/>
      <c r="KBX150" s="597"/>
      <c r="KBY150" s="597"/>
      <c r="KBZ150" s="597"/>
      <c r="KCA150" s="597"/>
      <c r="KCB150" s="597"/>
      <c r="KCC150" s="597"/>
      <c r="KCD150" s="597"/>
      <c r="KCE150" s="597"/>
      <c r="KCF150" s="597"/>
      <c r="KCG150" s="597"/>
      <c r="KCH150" s="597"/>
      <c r="KCI150" s="597"/>
      <c r="KCJ150" s="597"/>
      <c r="KCK150" s="597"/>
      <c r="KCL150" s="597"/>
      <c r="KCM150" s="597"/>
      <c r="KCN150" s="597"/>
      <c r="KCO150" s="597"/>
      <c r="KCP150" s="597"/>
      <c r="KCQ150" s="597"/>
      <c r="KCR150" s="597"/>
      <c r="KCS150" s="597"/>
      <c r="KCT150" s="597"/>
      <c r="KCU150" s="597"/>
      <c r="KCV150" s="597"/>
      <c r="KCW150" s="597"/>
      <c r="KCX150" s="597"/>
      <c r="KCY150" s="597"/>
      <c r="KCZ150" s="597"/>
      <c r="KDA150" s="597"/>
      <c r="KDB150" s="597"/>
      <c r="KDC150" s="597"/>
      <c r="KDD150" s="597"/>
      <c r="KDE150" s="597"/>
      <c r="KDF150" s="597"/>
      <c r="KDG150" s="597"/>
      <c r="KDH150" s="597"/>
      <c r="KDI150" s="597"/>
      <c r="KDJ150" s="597"/>
      <c r="KDK150" s="597"/>
      <c r="KDL150" s="597"/>
      <c r="KDM150" s="597"/>
      <c r="KDN150" s="597"/>
      <c r="KDO150" s="597"/>
      <c r="KDP150" s="597"/>
      <c r="KDQ150" s="597"/>
      <c r="KDR150" s="597"/>
      <c r="KDS150" s="597"/>
      <c r="KDT150" s="597"/>
      <c r="KDU150" s="597"/>
      <c r="KDV150" s="597"/>
      <c r="KDW150" s="597"/>
      <c r="KDX150" s="597"/>
      <c r="KDY150" s="597"/>
      <c r="KDZ150" s="597"/>
      <c r="KEA150" s="597"/>
      <c r="KEB150" s="597"/>
      <c r="KEC150" s="597"/>
      <c r="KED150" s="597"/>
      <c r="KEE150" s="597"/>
      <c r="KEF150" s="597"/>
      <c r="KEG150" s="597"/>
      <c r="KEH150" s="597"/>
      <c r="KEI150" s="597"/>
      <c r="KEJ150" s="597"/>
      <c r="KEK150" s="597"/>
      <c r="KEL150" s="597"/>
      <c r="KEM150" s="597"/>
      <c r="KEN150" s="597"/>
      <c r="KEO150" s="597"/>
      <c r="KEP150" s="597"/>
      <c r="KEQ150" s="597"/>
      <c r="KER150" s="597"/>
      <c r="KES150" s="597"/>
      <c r="KET150" s="597"/>
      <c r="KEU150" s="597"/>
      <c r="KEV150" s="597"/>
      <c r="KEW150" s="597"/>
      <c r="KEX150" s="597"/>
      <c r="KEY150" s="597"/>
      <c r="KEZ150" s="597"/>
      <c r="KFA150" s="597"/>
      <c r="KFB150" s="597"/>
      <c r="KFC150" s="597"/>
      <c r="KFD150" s="597"/>
      <c r="KFE150" s="597"/>
      <c r="KFF150" s="597"/>
      <c r="KFG150" s="597"/>
      <c r="KFH150" s="597"/>
      <c r="KFI150" s="597"/>
      <c r="KFJ150" s="597"/>
      <c r="KFK150" s="597"/>
      <c r="KFL150" s="597"/>
      <c r="KFM150" s="597"/>
      <c r="KFN150" s="597"/>
      <c r="KFO150" s="597"/>
      <c r="KFP150" s="597"/>
      <c r="KFQ150" s="597"/>
      <c r="KFR150" s="597"/>
      <c r="KFS150" s="597"/>
      <c r="KFT150" s="597"/>
      <c r="KFU150" s="597"/>
      <c r="KFV150" s="597"/>
      <c r="KFW150" s="597"/>
      <c r="KFX150" s="597"/>
      <c r="KFY150" s="597"/>
      <c r="KFZ150" s="597"/>
      <c r="KGA150" s="597"/>
      <c r="KGB150" s="597"/>
      <c r="KGC150" s="597"/>
      <c r="KGD150" s="597"/>
      <c r="KGE150" s="597"/>
      <c r="KGF150" s="597"/>
      <c r="KGG150" s="597"/>
      <c r="KGH150" s="597"/>
      <c r="KGI150" s="597"/>
      <c r="KGJ150" s="597"/>
      <c r="KGK150" s="597"/>
      <c r="KGL150" s="597"/>
      <c r="KGM150" s="597"/>
      <c r="KGN150" s="597"/>
      <c r="KGO150" s="597"/>
      <c r="KGP150" s="597"/>
      <c r="KGQ150" s="597"/>
      <c r="KGR150" s="597"/>
      <c r="KGS150" s="597"/>
      <c r="KGT150" s="597"/>
      <c r="KGU150" s="597"/>
      <c r="KGV150" s="597"/>
      <c r="KGW150" s="597"/>
      <c r="KGX150" s="597"/>
      <c r="KGY150" s="597"/>
      <c r="KGZ150" s="597"/>
      <c r="KHA150" s="597"/>
      <c r="KHB150" s="597"/>
      <c r="KHC150" s="597"/>
      <c r="KHD150" s="597"/>
      <c r="KHE150" s="597"/>
      <c r="KHF150" s="597"/>
      <c r="KHG150" s="597"/>
      <c r="KHH150" s="597"/>
      <c r="KHI150" s="597"/>
      <c r="KHJ150" s="597"/>
      <c r="KHK150" s="597"/>
      <c r="KHL150" s="597"/>
      <c r="KHM150" s="597"/>
      <c r="KHN150" s="597"/>
      <c r="KHO150" s="597"/>
      <c r="KHP150" s="597"/>
      <c r="KHQ150" s="597"/>
      <c r="KHR150" s="597"/>
      <c r="KHS150" s="597"/>
      <c r="KHT150" s="597"/>
      <c r="KHU150" s="597"/>
      <c r="KHV150" s="597"/>
      <c r="KHW150" s="597"/>
      <c r="KHX150" s="597"/>
      <c r="KHY150" s="597"/>
      <c r="KHZ150" s="597"/>
      <c r="KIA150" s="597"/>
      <c r="KIB150" s="597"/>
      <c r="KIC150" s="597"/>
      <c r="KID150" s="597"/>
      <c r="KIE150" s="597"/>
      <c r="KIF150" s="597"/>
      <c r="KIG150" s="597"/>
      <c r="KIH150" s="597"/>
      <c r="KII150" s="597"/>
      <c r="KIJ150" s="597"/>
      <c r="KIK150" s="597"/>
      <c r="KIL150" s="597"/>
      <c r="KIM150" s="597"/>
      <c r="KIN150" s="597"/>
      <c r="KIO150" s="597"/>
      <c r="KIP150" s="597"/>
      <c r="KIQ150" s="597"/>
      <c r="KIR150" s="597"/>
      <c r="KIS150" s="597"/>
      <c r="KIT150" s="597"/>
      <c r="KIU150" s="597"/>
      <c r="KIV150" s="597"/>
      <c r="KIW150" s="597"/>
      <c r="KIX150" s="597"/>
      <c r="KIY150" s="597"/>
      <c r="KIZ150" s="597"/>
      <c r="KJA150" s="597"/>
      <c r="KJB150" s="597"/>
      <c r="KJC150" s="597"/>
      <c r="KJD150" s="597"/>
      <c r="KJE150" s="597"/>
      <c r="KJF150" s="597"/>
      <c r="KJG150" s="597"/>
      <c r="KJH150" s="597"/>
      <c r="KJI150" s="597"/>
      <c r="KJJ150" s="597"/>
      <c r="KJK150" s="597"/>
      <c r="KJL150" s="597"/>
      <c r="KJM150" s="597"/>
      <c r="KJN150" s="597"/>
      <c r="KJO150" s="597"/>
      <c r="KJP150" s="597"/>
      <c r="KJQ150" s="597"/>
      <c r="KJR150" s="597"/>
      <c r="KJS150" s="597"/>
      <c r="KJT150" s="597"/>
      <c r="KJU150" s="597"/>
      <c r="KJV150" s="597"/>
      <c r="KJW150" s="597"/>
      <c r="KJX150" s="597"/>
      <c r="KJY150" s="597"/>
      <c r="KJZ150" s="597"/>
      <c r="KKA150" s="597"/>
      <c r="KKB150" s="597"/>
      <c r="KKC150" s="597"/>
      <c r="KKD150" s="597"/>
      <c r="KKE150" s="597"/>
      <c r="KKF150" s="597"/>
      <c r="KKG150" s="597"/>
      <c r="KKH150" s="597"/>
      <c r="KKI150" s="597"/>
      <c r="KKJ150" s="597"/>
      <c r="KKK150" s="597"/>
      <c r="KKL150" s="597"/>
      <c r="KKM150" s="597"/>
      <c r="KKN150" s="597"/>
      <c r="KKO150" s="597"/>
      <c r="KKP150" s="597"/>
      <c r="KKQ150" s="597"/>
      <c r="KKR150" s="597"/>
      <c r="KKS150" s="597"/>
      <c r="KKT150" s="597"/>
      <c r="KKU150" s="597"/>
      <c r="KKV150" s="597"/>
      <c r="KKW150" s="597"/>
      <c r="KKX150" s="597"/>
      <c r="KKY150" s="597"/>
      <c r="KKZ150" s="597"/>
      <c r="KLA150" s="597"/>
      <c r="KLB150" s="597"/>
      <c r="KLC150" s="597"/>
      <c r="KLD150" s="597"/>
      <c r="KLE150" s="597"/>
      <c r="KLF150" s="597"/>
      <c r="KLG150" s="597"/>
      <c r="KLH150" s="597"/>
      <c r="KLI150" s="597"/>
      <c r="KLJ150" s="597"/>
      <c r="KLK150" s="597"/>
      <c r="KLL150" s="597"/>
      <c r="KLM150" s="597"/>
      <c r="KLN150" s="597"/>
      <c r="KLO150" s="597"/>
      <c r="KLP150" s="597"/>
      <c r="KLQ150" s="597"/>
      <c r="KLR150" s="597"/>
      <c r="KLS150" s="597"/>
      <c r="KLT150" s="597"/>
      <c r="KLU150" s="597"/>
      <c r="KLV150" s="597"/>
      <c r="KLW150" s="597"/>
      <c r="KLX150" s="597"/>
      <c r="KLY150" s="597"/>
      <c r="KLZ150" s="597"/>
      <c r="KMA150" s="597"/>
      <c r="KMB150" s="597"/>
      <c r="KMC150" s="597"/>
      <c r="KMD150" s="597"/>
      <c r="KME150" s="597"/>
      <c r="KMF150" s="597"/>
      <c r="KMG150" s="597"/>
      <c r="KMH150" s="597"/>
      <c r="KMI150" s="597"/>
      <c r="KMJ150" s="597"/>
      <c r="KMK150" s="597"/>
      <c r="KML150" s="597"/>
      <c r="KMM150" s="597"/>
      <c r="KMN150" s="597"/>
      <c r="KMO150" s="597"/>
      <c r="KMP150" s="597"/>
      <c r="KMQ150" s="597"/>
      <c r="KMR150" s="597"/>
      <c r="KMS150" s="597"/>
      <c r="KMT150" s="597"/>
      <c r="KMU150" s="597"/>
      <c r="KMV150" s="597"/>
      <c r="KMW150" s="597"/>
      <c r="KMX150" s="597"/>
      <c r="KMY150" s="597"/>
      <c r="KMZ150" s="597"/>
      <c r="KNA150" s="597"/>
      <c r="KNB150" s="597"/>
      <c r="KNC150" s="597"/>
      <c r="KND150" s="597"/>
      <c r="KNE150" s="597"/>
      <c r="KNF150" s="597"/>
      <c r="KNG150" s="597"/>
      <c r="KNH150" s="597"/>
      <c r="KNI150" s="597"/>
      <c r="KNJ150" s="597"/>
      <c r="KNK150" s="597"/>
      <c r="KNL150" s="597"/>
      <c r="KNM150" s="597"/>
      <c r="KNN150" s="597"/>
      <c r="KNO150" s="597"/>
      <c r="KNP150" s="597"/>
      <c r="KNQ150" s="597"/>
      <c r="KNR150" s="597"/>
      <c r="KNS150" s="597"/>
      <c r="KNT150" s="597"/>
      <c r="KNU150" s="597"/>
      <c r="KNV150" s="597"/>
      <c r="KNW150" s="597"/>
      <c r="KNX150" s="597"/>
      <c r="KNY150" s="597"/>
      <c r="KNZ150" s="597"/>
      <c r="KOA150" s="597"/>
      <c r="KOB150" s="597"/>
      <c r="KOC150" s="597"/>
      <c r="KOD150" s="597"/>
      <c r="KOE150" s="597"/>
      <c r="KOF150" s="597"/>
      <c r="KOG150" s="597"/>
      <c r="KOH150" s="597"/>
      <c r="KOI150" s="597"/>
      <c r="KOJ150" s="597"/>
      <c r="KOK150" s="597"/>
      <c r="KOL150" s="597"/>
      <c r="KOM150" s="597"/>
      <c r="KON150" s="597"/>
      <c r="KOO150" s="597"/>
      <c r="KOP150" s="597"/>
      <c r="KOQ150" s="597"/>
      <c r="KOR150" s="597"/>
      <c r="KOS150" s="597"/>
      <c r="KOT150" s="597"/>
      <c r="KOU150" s="597"/>
      <c r="KOV150" s="597"/>
      <c r="KOW150" s="597"/>
      <c r="KOX150" s="597"/>
      <c r="KOY150" s="597"/>
      <c r="KOZ150" s="597"/>
      <c r="KPA150" s="597"/>
      <c r="KPB150" s="597"/>
      <c r="KPC150" s="597"/>
      <c r="KPD150" s="597"/>
      <c r="KPE150" s="597"/>
      <c r="KPF150" s="597"/>
      <c r="KPG150" s="597"/>
      <c r="KPH150" s="597"/>
      <c r="KPI150" s="597"/>
      <c r="KPJ150" s="597"/>
      <c r="KPK150" s="597"/>
      <c r="KPL150" s="597"/>
      <c r="KPM150" s="597"/>
      <c r="KPN150" s="597"/>
      <c r="KPO150" s="597"/>
      <c r="KPP150" s="597"/>
      <c r="KPQ150" s="597"/>
      <c r="KPR150" s="597"/>
      <c r="KPS150" s="597"/>
      <c r="KPT150" s="597"/>
      <c r="KPU150" s="597"/>
      <c r="KPV150" s="597"/>
      <c r="KPW150" s="597"/>
      <c r="KPX150" s="597"/>
      <c r="KPY150" s="597"/>
      <c r="KPZ150" s="597"/>
      <c r="KQA150" s="597"/>
      <c r="KQB150" s="597"/>
      <c r="KQC150" s="597"/>
      <c r="KQD150" s="597"/>
      <c r="KQE150" s="597"/>
      <c r="KQF150" s="597"/>
      <c r="KQG150" s="597"/>
      <c r="KQH150" s="597"/>
      <c r="KQI150" s="597"/>
      <c r="KQJ150" s="597"/>
      <c r="KQK150" s="597"/>
      <c r="KQL150" s="597"/>
      <c r="KQM150" s="597"/>
      <c r="KQN150" s="597"/>
      <c r="KQO150" s="597"/>
      <c r="KQP150" s="597"/>
      <c r="KQQ150" s="597"/>
      <c r="KQR150" s="597"/>
      <c r="KQS150" s="597"/>
      <c r="KQT150" s="597"/>
      <c r="KQU150" s="597"/>
      <c r="KQV150" s="597"/>
      <c r="KQW150" s="597"/>
      <c r="KQX150" s="597"/>
      <c r="KQY150" s="597"/>
      <c r="KQZ150" s="597"/>
      <c r="KRA150" s="597"/>
      <c r="KRB150" s="597"/>
      <c r="KRC150" s="597"/>
      <c r="KRD150" s="597"/>
      <c r="KRE150" s="597"/>
      <c r="KRF150" s="597"/>
      <c r="KRG150" s="597"/>
      <c r="KRH150" s="597"/>
      <c r="KRI150" s="597"/>
      <c r="KRJ150" s="597"/>
      <c r="KRK150" s="597"/>
      <c r="KRL150" s="597"/>
      <c r="KRM150" s="597"/>
      <c r="KRN150" s="597"/>
      <c r="KRO150" s="597"/>
      <c r="KRP150" s="597"/>
      <c r="KRQ150" s="597"/>
      <c r="KRR150" s="597"/>
      <c r="KRS150" s="597"/>
      <c r="KRT150" s="597"/>
      <c r="KRU150" s="597"/>
      <c r="KRV150" s="597"/>
      <c r="KRW150" s="597"/>
      <c r="KRX150" s="597"/>
      <c r="KRY150" s="597"/>
      <c r="KRZ150" s="597"/>
      <c r="KSA150" s="597"/>
      <c r="KSB150" s="597"/>
      <c r="KSC150" s="597"/>
      <c r="KSD150" s="597"/>
      <c r="KSE150" s="597"/>
      <c r="KSF150" s="597"/>
      <c r="KSG150" s="597"/>
      <c r="KSH150" s="597"/>
      <c r="KSI150" s="597"/>
      <c r="KSJ150" s="597"/>
      <c r="KSK150" s="597"/>
      <c r="KSL150" s="597"/>
      <c r="KSM150" s="597"/>
      <c r="KSN150" s="597"/>
      <c r="KSO150" s="597"/>
      <c r="KSP150" s="597"/>
      <c r="KSQ150" s="597"/>
      <c r="KSR150" s="597"/>
      <c r="KSS150" s="597"/>
      <c r="KST150" s="597"/>
      <c r="KSU150" s="597"/>
      <c r="KSV150" s="597"/>
      <c r="KSW150" s="597"/>
      <c r="KSX150" s="597"/>
      <c r="KSY150" s="597"/>
      <c r="KSZ150" s="597"/>
      <c r="KTA150" s="597"/>
      <c r="KTB150" s="597"/>
      <c r="KTC150" s="597"/>
      <c r="KTD150" s="597"/>
      <c r="KTE150" s="597"/>
      <c r="KTF150" s="597"/>
      <c r="KTG150" s="597"/>
      <c r="KTH150" s="597"/>
      <c r="KTI150" s="597"/>
      <c r="KTJ150" s="597"/>
      <c r="KTK150" s="597"/>
      <c r="KTL150" s="597"/>
      <c r="KTM150" s="597"/>
      <c r="KTN150" s="597"/>
      <c r="KTO150" s="597"/>
      <c r="KTP150" s="597"/>
      <c r="KTQ150" s="597"/>
      <c r="KTR150" s="597"/>
      <c r="KTS150" s="597"/>
      <c r="KTT150" s="597"/>
      <c r="KTU150" s="597"/>
      <c r="KTV150" s="597"/>
      <c r="KTW150" s="597"/>
      <c r="KTX150" s="597"/>
      <c r="KTY150" s="597"/>
      <c r="KTZ150" s="597"/>
      <c r="KUA150" s="597"/>
      <c r="KUB150" s="597"/>
      <c r="KUC150" s="597"/>
      <c r="KUD150" s="597"/>
      <c r="KUE150" s="597"/>
      <c r="KUF150" s="597"/>
      <c r="KUG150" s="597"/>
      <c r="KUH150" s="597"/>
      <c r="KUI150" s="597"/>
      <c r="KUJ150" s="597"/>
      <c r="KUK150" s="597"/>
      <c r="KUL150" s="597"/>
      <c r="KUM150" s="597"/>
      <c r="KUN150" s="597"/>
      <c r="KUO150" s="597"/>
      <c r="KUP150" s="597"/>
      <c r="KUQ150" s="597"/>
      <c r="KUR150" s="597"/>
      <c r="KUS150" s="597"/>
      <c r="KUT150" s="597"/>
      <c r="KUU150" s="597"/>
      <c r="KUV150" s="597"/>
      <c r="KUW150" s="597"/>
      <c r="KUX150" s="597"/>
      <c r="KUY150" s="597"/>
      <c r="KUZ150" s="597"/>
      <c r="KVA150" s="597"/>
      <c r="KVB150" s="597"/>
      <c r="KVC150" s="597"/>
      <c r="KVD150" s="597"/>
      <c r="KVE150" s="597"/>
      <c r="KVF150" s="597"/>
      <c r="KVG150" s="597"/>
      <c r="KVH150" s="597"/>
      <c r="KVI150" s="597"/>
      <c r="KVJ150" s="597"/>
      <c r="KVK150" s="597"/>
      <c r="KVL150" s="597"/>
      <c r="KVM150" s="597"/>
      <c r="KVN150" s="597"/>
      <c r="KVO150" s="597"/>
      <c r="KVP150" s="597"/>
      <c r="KVQ150" s="597"/>
      <c r="KVR150" s="597"/>
      <c r="KVS150" s="597"/>
      <c r="KVT150" s="597"/>
      <c r="KVU150" s="597"/>
      <c r="KVV150" s="597"/>
      <c r="KVW150" s="597"/>
      <c r="KVX150" s="597"/>
      <c r="KVY150" s="597"/>
      <c r="KVZ150" s="597"/>
      <c r="KWA150" s="597"/>
      <c r="KWB150" s="597"/>
      <c r="KWC150" s="597"/>
      <c r="KWD150" s="597"/>
      <c r="KWE150" s="597"/>
      <c r="KWF150" s="597"/>
      <c r="KWG150" s="597"/>
      <c r="KWH150" s="597"/>
      <c r="KWI150" s="597"/>
      <c r="KWJ150" s="597"/>
      <c r="KWK150" s="597"/>
      <c r="KWL150" s="597"/>
      <c r="KWM150" s="597"/>
      <c r="KWN150" s="597"/>
      <c r="KWO150" s="597"/>
      <c r="KWP150" s="597"/>
      <c r="KWQ150" s="597"/>
      <c r="KWR150" s="597"/>
      <c r="KWS150" s="597"/>
      <c r="KWT150" s="597"/>
      <c r="KWU150" s="597"/>
      <c r="KWV150" s="597"/>
      <c r="KWW150" s="597"/>
      <c r="KWX150" s="597"/>
      <c r="KWY150" s="597"/>
      <c r="KWZ150" s="597"/>
      <c r="KXA150" s="597"/>
      <c r="KXB150" s="597"/>
      <c r="KXC150" s="597"/>
      <c r="KXD150" s="597"/>
      <c r="KXE150" s="597"/>
      <c r="KXF150" s="597"/>
      <c r="KXG150" s="597"/>
      <c r="KXH150" s="597"/>
      <c r="KXI150" s="597"/>
      <c r="KXJ150" s="597"/>
      <c r="KXK150" s="597"/>
      <c r="KXL150" s="597"/>
      <c r="KXM150" s="597"/>
      <c r="KXN150" s="597"/>
      <c r="KXO150" s="597"/>
      <c r="KXP150" s="597"/>
      <c r="KXQ150" s="597"/>
      <c r="KXR150" s="597"/>
      <c r="KXS150" s="597"/>
      <c r="KXT150" s="597"/>
      <c r="KXU150" s="597"/>
      <c r="KXV150" s="597"/>
      <c r="KXW150" s="597"/>
      <c r="KXX150" s="597"/>
      <c r="KXY150" s="597"/>
      <c r="KXZ150" s="597"/>
      <c r="KYA150" s="597"/>
      <c r="KYB150" s="597"/>
      <c r="KYC150" s="597"/>
      <c r="KYD150" s="597"/>
      <c r="KYE150" s="597"/>
      <c r="KYF150" s="597"/>
      <c r="KYG150" s="597"/>
      <c r="KYH150" s="597"/>
      <c r="KYI150" s="597"/>
      <c r="KYJ150" s="597"/>
      <c r="KYK150" s="597"/>
      <c r="KYL150" s="597"/>
      <c r="KYM150" s="597"/>
      <c r="KYN150" s="597"/>
      <c r="KYO150" s="597"/>
      <c r="KYP150" s="597"/>
      <c r="KYQ150" s="597"/>
      <c r="KYR150" s="597"/>
      <c r="KYS150" s="597"/>
      <c r="KYT150" s="597"/>
      <c r="KYU150" s="597"/>
      <c r="KYV150" s="597"/>
      <c r="KYW150" s="597"/>
      <c r="KYX150" s="597"/>
      <c r="KYY150" s="597"/>
      <c r="KYZ150" s="597"/>
      <c r="KZA150" s="597"/>
      <c r="KZB150" s="597"/>
      <c r="KZC150" s="597"/>
      <c r="KZD150" s="597"/>
      <c r="KZE150" s="597"/>
      <c r="KZF150" s="597"/>
      <c r="KZG150" s="597"/>
      <c r="KZH150" s="597"/>
      <c r="KZI150" s="597"/>
      <c r="KZJ150" s="597"/>
      <c r="KZK150" s="597"/>
      <c r="KZL150" s="597"/>
      <c r="KZM150" s="597"/>
      <c r="KZN150" s="597"/>
      <c r="KZO150" s="597"/>
      <c r="KZP150" s="597"/>
      <c r="KZQ150" s="597"/>
      <c r="KZR150" s="597"/>
      <c r="KZS150" s="597"/>
      <c r="KZT150" s="597"/>
      <c r="KZU150" s="597"/>
      <c r="KZV150" s="597"/>
      <c r="KZW150" s="597"/>
      <c r="KZX150" s="597"/>
      <c r="KZY150" s="597"/>
      <c r="KZZ150" s="597"/>
      <c r="LAA150" s="597"/>
      <c r="LAB150" s="597"/>
      <c r="LAC150" s="597"/>
      <c r="LAD150" s="597"/>
      <c r="LAE150" s="597"/>
      <c r="LAF150" s="597"/>
      <c r="LAG150" s="597"/>
      <c r="LAH150" s="597"/>
      <c r="LAI150" s="597"/>
      <c r="LAJ150" s="597"/>
      <c r="LAK150" s="597"/>
      <c r="LAL150" s="597"/>
      <c r="LAM150" s="597"/>
      <c r="LAN150" s="597"/>
      <c r="LAO150" s="597"/>
      <c r="LAP150" s="597"/>
      <c r="LAQ150" s="597"/>
      <c r="LAR150" s="597"/>
      <c r="LAS150" s="597"/>
      <c r="LAT150" s="597"/>
      <c r="LAU150" s="597"/>
      <c r="LAV150" s="597"/>
      <c r="LAW150" s="597"/>
      <c r="LAX150" s="597"/>
      <c r="LAY150" s="597"/>
      <c r="LAZ150" s="597"/>
      <c r="LBA150" s="597"/>
      <c r="LBB150" s="597"/>
      <c r="LBC150" s="597"/>
      <c r="LBD150" s="597"/>
      <c r="LBE150" s="597"/>
      <c r="LBF150" s="597"/>
      <c r="LBG150" s="597"/>
      <c r="LBH150" s="597"/>
      <c r="LBI150" s="597"/>
      <c r="LBJ150" s="597"/>
      <c r="LBK150" s="597"/>
      <c r="LBL150" s="597"/>
      <c r="LBM150" s="597"/>
      <c r="LBN150" s="597"/>
      <c r="LBO150" s="597"/>
      <c r="LBP150" s="597"/>
      <c r="LBQ150" s="597"/>
      <c r="LBR150" s="597"/>
      <c r="LBS150" s="597"/>
      <c r="LBT150" s="597"/>
      <c r="LBU150" s="597"/>
      <c r="LBV150" s="597"/>
      <c r="LBW150" s="597"/>
      <c r="LBX150" s="597"/>
      <c r="LBY150" s="597"/>
      <c r="LBZ150" s="597"/>
      <c r="LCA150" s="597"/>
      <c r="LCB150" s="597"/>
      <c r="LCC150" s="597"/>
      <c r="LCD150" s="597"/>
      <c r="LCE150" s="597"/>
      <c r="LCF150" s="597"/>
      <c r="LCG150" s="597"/>
      <c r="LCH150" s="597"/>
      <c r="LCI150" s="597"/>
      <c r="LCJ150" s="597"/>
      <c r="LCK150" s="597"/>
      <c r="LCL150" s="597"/>
      <c r="LCM150" s="597"/>
      <c r="LCN150" s="597"/>
      <c r="LCO150" s="597"/>
      <c r="LCP150" s="597"/>
      <c r="LCQ150" s="597"/>
      <c r="LCR150" s="597"/>
      <c r="LCS150" s="597"/>
      <c r="LCT150" s="597"/>
      <c r="LCU150" s="597"/>
      <c r="LCV150" s="597"/>
      <c r="LCW150" s="597"/>
      <c r="LCX150" s="597"/>
      <c r="LCY150" s="597"/>
      <c r="LCZ150" s="597"/>
      <c r="LDA150" s="597"/>
      <c r="LDB150" s="597"/>
      <c r="LDC150" s="597"/>
      <c r="LDD150" s="597"/>
      <c r="LDE150" s="597"/>
      <c r="LDF150" s="597"/>
      <c r="LDG150" s="597"/>
      <c r="LDH150" s="597"/>
      <c r="LDI150" s="597"/>
      <c r="LDJ150" s="597"/>
      <c r="LDK150" s="597"/>
      <c r="LDL150" s="597"/>
      <c r="LDM150" s="597"/>
      <c r="LDN150" s="597"/>
      <c r="LDO150" s="597"/>
      <c r="LDP150" s="597"/>
      <c r="LDQ150" s="597"/>
      <c r="LDR150" s="597"/>
      <c r="LDS150" s="597"/>
      <c r="LDT150" s="597"/>
      <c r="LDU150" s="597"/>
      <c r="LDV150" s="597"/>
      <c r="LDW150" s="597"/>
      <c r="LDX150" s="597"/>
      <c r="LDY150" s="597"/>
      <c r="LDZ150" s="597"/>
      <c r="LEA150" s="597"/>
      <c r="LEB150" s="597"/>
      <c r="LEC150" s="597"/>
      <c r="LED150" s="597"/>
      <c r="LEE150" s="597"/>
      <c r="LEF150" s="597"/>
      <c r="LEG150" s="597"/>
      <c r="LEH150" s="597"/>
      <c r="LEI150" s="597"/>
      <c r="LEJ150" s="597"/>
      <c r="LEK150" s="597"/>
      <c r="LEL150" s="597"/>
      <c r="LEM150" s="597"/>
      <c r="LEN150" s="597"/>
      <c r="LEO150" s="597"/>
      <c r="LEP150" s="597"/>
      <c r="LEQ150" s="597"/>
      <c r="LER150" s="597"/>
      <c r="LES150" s="597"/>
      <c r="LET150" s="597"/>
      <c r="LEU150" s="597"/>
      <c r="LEV150" s="597"/>
      <c r="LEW150" s="597"/>
      <c r="LEX150" s="597"/>
      <c r="LEY150" s="597"/>
      <c r="LEZ150" s="597"/>
      <c r="LFA150" s="597"/>
      <c r="LFB150" s="597"/>
      <c r="LFC150" s="597"/>
      <c r="LFD150" s="597"/>
      <c r="LFE150" s="597"/>
      <c r="LFF150" s="597"/>
      <c r="LFG150" s="597"/>
      <c r="LFH150" s="597"/>
      <c r="LFI150" s="597"/>
      <c r="LFJ150" s="597"/>
      <c r="LFK150" s="597"/>
      <c r="LFL150" s="597"/>
      <c r="LFM150" s="597"/>
      <c r="LFN150" s="597"/>
      <c r="LFO150" s="597"/>
      <c r="LFP150" s="597"/>
      <c r="LFQ150" s="597"/>
      <c r="LFR150" s="597"/>
      <c r="LFS150" s="597"/>
      <c r="LFT150" s="597"/>
      <c r="LFU150" s="597"/>
      <c r="LFV150" s="597"/>
      <c r="LFW150" s="597"/>
      <c r="LFX150" s="597"/>
      <c r="LFY150" s="597"/>
      <c r="LFZ150" s="597"/>
      <c r="LGA150" s="597"/>
      <c r="LGB150" s="597"/>
      <c r="LGC150" s="597"/>
      <c r="LGD150" s="597"/>
      <c r="LGE150" s="597"/>
      <c r="LGF150" s="597"/>
      <c r="LGG150" s="597"/>
      <c r="LGH150" s="597"/>
      <c r="LGI150" s="597"/>
      <c r="LGJ150" s="597"/>
      <c r="LGK150" s="597"/>
      <c r="LGL150" s="597"/>
      <c r="LGM150" s="597"/>
      <c r="LGN150" s="597"/>
      <c r="LGO150" s="597"/>
      <c r="LGP150" s="597"/>
      <c r="LGQ150" s="597"/>
      <c r="LGR150" s="597"/>
      <c r="LGS150" s="597"/>
      <c r="LGT150" s="597"/>
      <c r="LGU150" s="597"/>
      <c r="LGV150" s="597"/>
      <c r="LGW150" s="597"/>
      <c r="LGX150" s="597"/>
      <c r="LGY150" s="597"/>
      <c r="LGZ150" s="597"/>
      <c r="LHA150" s="597"/>
      <c r="LHB150" s="597"/>
      <c r="LHC150" s="597"/>
      <c r="LHD150" s="597"/>
      <c r="LHE150" s="597"/>
      <c r="LHF150" s="597"/>
      <c r="LHG150" s="597"/>
      <c r="LHH150" s="597"/>
      <c r="LHI150" s="597"/>
      <c r="LHJ150" s="597"/>
      <c r="LHK150" s="597"/>
      <c r="LHL150" s="597"/>
      <c r="LHM150" s="597"/>
      <c r="LHN150" s="597"/>
      <c r="LHO150" s="597"/>
      <c r="LHP150" s="597"/>
      <c r="LHQ150" s="597"/>
      <c r="LHR150" s="597"/>
      <c r="LHS150" s="597"/>
      <c r="LHT150" s="597"/>
      <c r="LHU150" s="597"/>
      <c r="LHV150" s="597"/>
      <c r="LHW150" s="597"/>
      <c r="LHX150" s="597"/>
      <c r="LHY150" s="597"/>
      <c r="LHZ150" s="597"/>
      <c r="LIA150" s="597"/>
      <c r="LIB150" s="597"/>
      <c r="LIC150" s="597"/>
      <c r="LID150" s="597"/>
      <c r="LIE150" s="597"/>
      <c r="LIF150" s="597"/>
      <c r="LIG150" s="597"/>
      <c r="LIH150" s="597"/>
      <c r="LII150" s="597"/>
      <c r="LIJ150" s="597"/>
      <c r="LIK150" s="597"/>
      <c r="LIL150" s="597"/>
      <c r="LIM150" s="597"/>
      <c r="LIN150" s="597"/>
      <c r="LIO150" s="597"/>
      <c r="LIP150" s="597"/>
      <c r="LIQ150" s="597"/>
      <c r="LIR150" s="597"/>
      <c r="LIS150" s="597"/>
      <c r="LIT150" s="597"/>
      <c r="LIU150" s="597"/>
      <c r="LIV150" s="597"/>
      <c r="LIW150" s="597"/>
      <c r="LIX150" s="597"/>
      <c r="LIY150" s="597"/>
      <c r="LIZ150" s="597"/>
      <c r="LJA150" s="597"/>
      <c r="LJB150" s="597"/>
      <c r="LJC150" s="597"/>
      <c r="LJD150" s="597"/>
      <c r="LJE150" s="597"/>
      <c r="LJF150" s="597"/>
      <c r="LJG150" s="597"/>
      <c r="LJH150" s="597"/>
      <c r="LJI150" s="597"/>
      <c r="LJJ150" s="597"/>
      <c r="LJK150" s="597"/>
      <c r="LJL150" s="597"/>
      <c r="LJM150" s="597"/>
      <c r="LJN150" s="597"/>
      <c r="LJO150" s="597"/>
      <c r="LJP150" s="597"/>
      <c r="LJQ150" s="597"/>
      <c r="LJR150" s="597"/>
      <c r="LJS150" s="597"/>
      <c r="LJT150" s="597"/>
      <c r="LJU150" s="597"/>
      <c r="LJV150" s="597"/>
      <c r="LJW150" s="597"/>
      <c r="LJX150" s="597"/>
      <c r="LJY150" s="597"/>
      <c r="LJZ150" s="597"/>
      <c r="LKA150" s="597"/>
      <c r="LKB150" s="597"/>
      <c r="LKC150" s="597"/>
      <c r="LKD150" s="597"/>
      <c r="LKE150" s="597"/>
      <c r="LKF150" s="597"/>
      <c r="LKG150" s="597"/>
      <c r="LKH150" s="597"/>
      <c r="LKI150" s="597"/>
      <c r="LKJ150" s="597"/>
      <c r="LKK150" s="597"/>
      <c r="LKL150" s="597"/>
      <c r="LKM150" s="597"/>
      <c r="LKN150" s="597"/>
      <c r="LKO150" s="597"/>
      <c r="LKP150" s="597"/>
      <c r="LKQ150" s="597"/>
      <c r="LKR150" s="597"/>
      <c r="LKS150" s="597"/>
      <c r="LKT150" s="597"/>
      <c r="LKU150" s="597"/>
      <c r="LKV150" s="597"/>
      <c r="LKW150" s="597"/>
      <c r="LKX150" s="597"/>
      <c r="LKY150" s="597"/>
      <c r="LKZ150" s="597"/>
      <c r="LLA150" s="597"/>
      <c r="LLB150" s="597"/>
      <c r="LLC150" s="597"/>
      <c r="LLD150" s="597"/>
      <c r="LLE150" s="597"/>
      <c r="LLF150" s="597"/>
      <c r="LLG150" s="597"/>
      <c r="LLH150" s="597"/>
      <c r="LLI150" s="597"/>
      <c r="LLJ150" s="597"/>
      <c r="LLK150" s="597"/>
      <c r="LLL150" s="597"/>
      <c r="LLM150" s="597"/>
      <c r="LLN150" s="597"/>
      <c r="LLO150" s="597"/>
      <c r="LLP150" s="597"/>
      <c r="LLQ150" s="597"/>
      <c r="LLR150" s="597"/>
      <c r="LLS150" s="597"/>
      <c r="LLT150" s="597"/>
      <c r="LLU150" s="597"/>
      <c r="LLV150" s="597"/>
      <c r="LLW150" s="597"/>
      <c r="LLX150" s="597"/>
      <c r="LLY150" s="597"/>
      <c r="LLZ150" s="597"/>
      <c r="LMA150" s="597"/>
      <c r="LMB150" s="597"/>
      <c r="LMC150" s="597"/>
      <c r="LMD150" s="597"/>
      <c r="LME150" s="597"/>
      <c r="LMF150" s="597"/>
      <c r="LMG150" s="597"/>
      <c r="LMH150" s="597"/>
      <c r="LMI150" s="597"/>
      <c r="LMJ150" s="597"/>
      <c r="LMK150" s="597"/>
      <c r="LML150" s="597"/>
      <c r="LMM150" s="597"/>
      <c r="LMN150" s="597"/>
      <c r="LMO150" s="597"/>
      <c r="LMP150" s="597"/>
      <c r="LMQ150" s="597"/>
      <c r="LMR150" s="597"/>
      <c r="LMS150" s="597"/>
      <c r="LMT150" s="597"/>
      <c r="LMU150" s="597"/>
      <c r="LMV150" s="597"/>
      <c r="LMW150" s="597"/>
      <c r="LMX150" s="597"/>
      <c r="LMY150" s="597"/>
      <c r="LMZ150" s="597"/>
      <c r="LNA150" s="597"/>
      <c r="LNB150" s="597"/>
      <c r="LNC150" s="597"/>
      <c r="LND150" s="597"/>
      <c r="LNE150" s="597"/>
      <c r="LNF150" s="597"/>
      <c r="LNG150" s="597"/>
      <c r="LNH150" s="597"/>
      <c r="LNI150" s="597"/>
      <c r="LNJ150" s="597"/>
      <c r="LNK150" s="597"/>
      <c r="LNL150" s="597"/>
      <c r="LNM150" s="597"/>
      <c r="LNN150" s="597"/>
      <c r="LNO150" s="597"/>
      <c r="LNP150" s="597"/>
      <c r="LNQ150" s="597"/>
      <c r="LNR150" s="597"/>
      <c r="LNS150" s="597"/>
      <c r="LNT150" s="597"/>
      <c r="LNU150" s="597"/>
      <c r="LNV150" s="597"/>
      <c r="LNW150" s="597"/>
      <c r="LNX150" s="597"/>
      <c r="LNY150" s="597"/>
      <c r="LNZ150" s="597"/>
      <c r="LOA150" s="597"/>
      <c r="LOB150" s="597"/>
      <c r="LOC150" s="597"/>
      <c r="LOD150" s="597"/>
      <c r="LOE150" s="597"/>
      <c r="LOF150" s="597"/>
      <c r="LOG150" s="597"/>
      <c r="LOH150" s="597"/>
      <c r="LOI150" s="597"/>
      <c r="LOJ150" s="597"/>
      <c r="LOK150" s="597"/>
      <c r="LOL150" s="597"/>
      <c r="LOM150" s="597"/>
      <c r="LON150" s="597"/>
      <c r="LOO150" s="597"/>
      <c r="LOP150" s="597"/>
      <c r="LOQ150" s="597"/>
      <c r="LOR150" s="597"/>
      <c r="LOS150" s="597"/>
      <c r="LOT150" s="597"/>
      <c r="LOU150" s="597"/>
      <c r="LOV150" s="597"/>
      <c r="LOW150" s="597"/>
      <c r="LOX150" s="597"/>
      <c r="LOY150" s="597"/>
      <c r="LOZ150" s="597"/>
      <c r="LPA150" s="597"/>
      <c r="LPB150" s="597"/>
      <c r="LPC150" s="597"/>
      <c r="LPD150" s="597"/>
      <c r="LPE150" s="597"/>
      <c r="LPF150" s="597"/>
      <c r="LPG150" s="597"/>
      <c r="LPH150" s="597"/>
      <c r="LPI150" s="597"/>
      <c r="LPJ150" s="597"/>
      <c r="LPK150" s="597"/>
      <c r="LPL150" s="597"/>
      <c r="LPM150" s="597"/>
      <c r="LPN150" s="597"/>
      <c r="LPO150" s="597"/>
      <c r="LPP150" s="597"/>
      <c r="LPQ150" s="597"/>
      <c r="LPR150" s="597"/>
      <c r="LPS150" s="597"/>
      <c r="LPT150" s="597"/>
      <c r="LPU150" s="597"/>
      <c r="LPV150" s="597"/>
      <c r="LPW150" s="597"/>
      <c r="LPX150" s="597"/>
      <c r="LPY150" s="597"/>
      <c r="LPZ150" s="597"/>
      <c r="LQA150" s="597"/>
      <c r="LQB150" s="597"/>
      <c r="LQC150" s="597"/>
      <c r="LQD150" s="597"/>
      <c r="LQE150" s="597"/>
      <c r="LQF150" s="597"/>
      <c r="LQG150" s="597"/>
      <c r="LQH150" s="597"/>
      <c r="LQI150" s="597"/>
      <c r="LQJ150" s="597"/>
      <c r="LQK150" s="597"/>
      <c r="LQL150" s="597"/>
      <c r="LQM150" s="597"/>
      <c r="LQN150" s="597"/>
      <c r="LQO150" s="597"/>
      <c r="LQP150" s="597"/>
      <c r="LQQ150" s="597"/>
      <c r="LQR150" s="597"/>
      <c r="LQS150" s="597"/>
      <c r="LQT150" s="597"/>
      <c r="LQU150" s="597"/>
      <c r="LQV150" s="597"/>
      <c r="LQW150" s="597"/>
      <c r="LQX150" s="597"/>
      <c r="LQY150" s="597"/>
      <c r="LQZ150" s="597"/>
      <c r="LRA150" s="597"/>
      <c r="LRB150" s="597"/>
      <c r="LRC150" s="597"/>
      <c r="LRD150" s="597"/>
      <c r="LRE150" s="597"/>
      <c r="LRF150" s="597"/>
      <c r="LRG150" s="597"/>
      <c r="LRH150" s="597"/>
      <c r="LRI150" s="597"/>
      <c r="LRJ150" s="597"/>
      <c r="LRK150" s="597"/>
      <c r="LRL150" s="597"/>
      <c r="LRM150" s="597"/>
      <c r="LRN150" s="597"/>
      <c r="LRO150" s="597"/>
      <c r="LRP150" s="597"/>
      <c r="LRQ150" s="597"/>
      <c r="LRR150" s="597"/>
      <c r="LRS150" s="597"/>
      <c r="LRT150" s="597"/>
      <c r="LRU150" s="597"/>
      <c r="LRV150" s="597"/>
      <c r="LRW150" s="597"/>
      <c r="LRX150" s="597"/>
      <c r="LRY150" s="597"/>
      <c r="LRZ150" s="597"/>
      <c r="LSA150" s="597"/>
      <c r="LSB150" s="597"/>
      <c r="LSC150" s="597"/>
      <c r="LSD150" s="597"/>
      <c r="LSE150" s="597"/>
      <c r="LSF150" s="597"/>
      <c r="LSG150" s="597"/>
      <c r="LSH150" s="597"/>
      <c r="LSI150" s="597"/>
      <c r="LSJ150" s="597"/>
      <c r="LSK150" s="597"/>
      <c r="LSL150" s="597"/>
      <c r="LSM150" s="597"/>
      <c r="LSN150" s="597"/>
      <c r="LSO150" s="597"/>
      <c r="LSP150" s="597"/>
      <c r="LSQ150" s="597"/>
      <c r="LSR150" s="597"/>
      <c r="LSS150" s="597"/>
      <c r="LST150" s="597"/>
      <c r="LSU150" s="597"/>
      <c r="LSV150" s="597"/>
      <c r="LSW150" s="597"/>
      <c r="LSX150" s="597"/>
      <c r="LSY150" s="597"/>
      <c r="LSZ150" s="597"/>
      <c r="LTA150" s="597"/>
      <c r="LTB150" s="597"/>
      <c r="LTC150" s="597"/>
      <c r="LTD150" s="597"/>
      <c r="LTE150" s="597"/>
      <c r="LTF150" s="597"/>
      <c r="LTG150" s="597"/>
      <c r="LTH150" s="597"/>
      <c r="LTI150" s="597"/>
      <c r="LTJ150" s="597"/>
      <c r="LTK150" s="597"/>
      <c r="LTL150" s="597"/>
      <c r="LTM150" s="597"/>
      <c r="LTN150" s="597"/>
      <c r="LTO150" s="597"/>
      <c r="LTP150" s="597"/>
      <c r="LTQ150" s="597"/>
      <c r="LTR150" s="597"/>
      <c r="LTS150" s="597"/>
      <c r="LTT150" s="597"/>
      <c r="LTU150" s="597"/>
      <c r="LTV150" s="597"/>
      <c r="LTW150" s="597"/>
      <c r="LTX150" s="597"/>
      <c r="LTY150" s="597"/>
      <c r="LTZ150" s="597"/>
      <c r="LUA150" s="597"/>
      <c r="LUB150" s="597"/>
      <c r="LUC150" s="597"/>
      <c r="LUD150" s="597"/>
      <c r="LUE150" s="597"/>
      <c r="LUF150" s="597"/>
      <c r="LUG150" s="597"/>
      <c r="LUH150" s="597"/>
      <c r="LUI150" s="597"/>
      <c r="LUJ150" s="597"/>
      <c r="LUK150" s="597"/>
      <c r="LUL150" s="597"/>
      <c r="LUM150" s="597"/>
      <c r="LUN150" s="597"/>
      <c r="LUO150" s="597"/>
      <c r="LUP150" s="597"/>
      <c r="LUQ150" s="597"/>
      <c r="LUR150" s="597"/>
      <c r="LUS150" s="597"/>
      <c r="LUT150" s="597"/>
      <c r="LUU150" s="597"/>
      <c r="LUV150" s="597"/>
      <c r="LUW150" s="597"/>
      <c r="LUX150" s="597"/>
      <c r="LUY150" s="597"/>
      <c r="LUZ150" s="597"/>
      <c r="LVA150" s="597"/>
      <c r="LVB150" s="597"/>
      <c r="LVC150" s="597"/>
      <c r="LVD150" s="597"/>
      <c r="LVE150" s="597"/>
      <c r="LVF150" s="597"/>
      <c r="LVG150" s="597"/>
      <c r="LVH150" s="597"/>
      <c r="LVI150" s="597"/>
      <c r="LVJ150" s="597"/>
      <c r="LVK150" s="597"/>
      <c r="LVL150" s="597"/>
      <c r="LVM150" s="597"/>
      <c r="LVN150" s="597"/>
      <c r="LVO150" s="597"/>
      <c r="LVP150" s="597"/>
      <c r="LVQ150" s="597"/>
      <c r="LVR150" s="597"/>
      <c r="LVS150" s="597"/>
      <c r="LVT150" s="597"/>
      <c r="LVU150" s="597"/>
      <c r="LVV150" s="597"/>
      <c r="LVW150" s="597"/>
      <c r="LVX150" s="597"/>
      <c r="LVY150" s="597"/>
      <c r="LVZ150" s="597"/>
      <c r="LWA150" s="597"/>
      <c r="LWB150" s="597"/>
      <c r="LWC150" s="597"/>
      <c r="LWD150" s="597"/>
      <c r="LWE150" s="597"/>
      <c r="LWF150" s="597"/>
      <c r="LWG150" s="597"/>
      <c r="LWH150" s="597"/>
      <c r="LWI150" s="597"/>
      <c r="LWJ150" s="597"/>
      <c r="LWK150" s="597"/>
      <c r="LWL150" s="597"/>
      <c r="LWM150" s="597"/>
      <c r="LWN150" s="597"/>
      <c r="LWO150" s="597"/>
      <c r="LWP150" s="597"/>
      <c r="LWQ150" s="597"/>
      <c r="LWR150" s="597"/>
      <c r="LWS150" s="597"/>
      <c r="LWT150" s="597"/>
      <c r="LWU150" s="597"/>
      <c r="LWV150" s="597"/>
      <c r="LWW150" s="597"/>
      <c r="LWX150" s="597"/>
      <c r="LWY150" s="597"/>
      <c r="LWZ150" s="597"/>
      <c r="LXA150" s="597"/>
      <c r="LXB150" s="597"/>
      <c r="LXC150" s="597"/>
      <c r="LXD150" s="597"/>
      <c r="LXE150" s="597"/>
      <c r="LXF150" s="597"/>
      <c r="LXG150" s="597"/>
      <c r="LXH150" s="597"/>
      <c r="LXI150" s="597"/>
      <c r="LXJ150" s="597"/>
      <c r="LXK150" s="597"/>
      <c r="LXL150" s="597"/>
      <c r="LXM150" s="597"/>
      <c r="LXN150" s="597"/>
      <c r="LXO150" s="597"/>
      <c r="LXP150" s="597"/>
      <c r="LXQ150" s="597"/>
      <c r="LXR150" s="597"/>
      <c r="LXS150" s="597"/>
      <c r="LXT150" s="597"/>
      <c r="LXU150" s="597"/>
      <c r="LXV150" s="597"/>
      <c r="LXW150" s="597"/>
      <c r="LXX150" s="597"/>
      <c r="LXY150" s="597"/>
      <c r="LXZ150" s="597"/>
      <c r="LYA150" s="597"/>
      <c r="LYB150" s="597"/>
      <c r="LYC150" s="597"/>
      <c r="LYD150" s="597"/>
      <c r="LYE150" s="597"/>
      <c r="LYF150" s="597"/>
      <c r="LYG150" s="597"/>
      <c r="LYH150" s="597"/>
      <c r="LYI150" s="597"/>
      <c r="LYJ150" s="597"/>
      <c r="LYK150" s="597"/>
      <c r="LYL150" s="597"/>
      <c r="LYM150" s="597"/>
      <c r="LYN150" s="597"/>
      <c r="LYO150" s="597"/>
      <c r="LYP150" s="597"/>
      <c r="LYQ150" s="597"/>
      <c r="LYR150" s="597"/>
      <c r="LYS150" s="597"/>
      <c r="LYT150" s="597"/>
      <c r="LYU150" s="597"/>
      <c r="LYV150" s="597"/>
      <c r="LYW150" s="597"/>
      <c r="LYX150" s="597"/>
      <c r="LYY150" s="597"/>
      <c r="LYZ150" s="597"/>
      <c r="LZA150" s="597"/>
      <c r="LZB150" s="597"/>
      <c r="LZC150" s="597"/>
      <c r="LZD150" s="597"/>
      <c r="LZE150" s="597"/>
      <c r="LZF150" s="597"/>
      <c r="LZG150" s="597"/>
      <c r="LZH150" s="597"/>
      <c r="LZI150" s="597"/>
      <c r="LZJ150" s="597"/>
      <c r="LZK150" s="597"/>
      <c r="LZL150" s="597"/>
      <c r="LZM150" s="597"/>
      <c r="LZN150" s="597"/>
      <c r="LZO150" s="597"/>
      <c r="LZP150" s="597"/>
      <c r="LZQ150" s="597"/>
      <c r="LZR150" s="597"/>
      <c r="LZS150" s="597"/>
      <c r="LZT150" s="597"/>
      <c r="LZU150" s="597"/>
      <c r="LZV150" s="597"/>
      <c r="LZW150" s="597"/>
      <c r="LZX150" s="597"/>
      <c r="LZY150" s="597"/>
      <c r="LZZ150" s="597"/>
      <c r="MAA150" s="597"/>
      <c r="MAB150" s="597"/>
      <c r="MAC150" s="597"/>
      <c r="MAD150" s="597"/>
      <c r="MAE150" s="597"/>
      <c r="MAF150" s="597"/>
      <c r="MAG150" s="597"/>
      <c r="MAH150" s="597"/>
      <c r="MAI150" s="597"/>
      <c r="MAJ150" s="597"/>
      <c r="MAK150" s="597"/>
      <c r="MAL150" s="597"/>
      <c r="MAM150" s="597"/>
      <c r="MAN150" s="597"/>
      <c r="MAO150" s="597"/>
      <c r="MAP150" s="597"/>
      <c r="MAQ150" s="597"/>
      <c r="MAR150" s="597"/>
      <c r="MAS150" s="597"/>
      <c r="MAT150" s="597"/>
      <c r="MAU150" s="597"/>
      <c r="MAV150" s="597"/>
      <c r="MAW150" s="597"/>
      <c r="MAX150" s="597"/>
      <c r="MAY150" s="597"/>
      <c r="MAZ150" s="597"/>
      <c r="MBA150" s="597"/>
      <c r="MBB150" s="597"/>
      <c r="MBC150" s="597"/>
      <c r="MBD150" s="597"/>
      <c r="MBE150" s="597"/>
      <c r="MBF150" s="597"/>
      <c r="MBG150" s="597"/>
      <c r="MBH150" s="597"/>
      <c r="MBI150" s="597"/>
      <c r="MBJ150" s="597"/>
      <c r="MBK150" s="597"/>
      <c r="MBL150" s="597"/>
      <c r="MBM150" s="597"/>
      <c r="MBN150" s="597"/>
      <c r="MBO150" s="597"/>
      <c r="MBP150" s="597"/>
      <c r="MBQ150" s="597"/>
      <c r="MBR150" s="597"/>
      <c r="MBS150" s="597"/>
      <c r="MBT150" s="597"/>
      <c r="MBU150" s="597"/>
      <c r="MBV150" s="597"/>
      <c r="MBW150" s="597"/>
      <c r="MBX150" s="597"/>
      <c r="MBY150" s="597"/>
      <c r="MBZ150" s="597"/>
      <c r="MCA150" s="597"/>
      <c r="MCB150" s="597"/>
      <c r="MCC150" s="597"/>
      <c r="MCD150" s="597"/>
      <c r="MCE150" s="597"/>
      <c r="MCF150" s="597"/>
      <c r="MCG150" s="597"/>
      <c r="MCH150" s="597"/>
      <c r="MCI150" s="597"/>
      <c r="MCJ150" s="597"/>
      <c r="MCK150" s="597"/>
      <c r="MCL150" s="597"/>
      <c r="MCM150" s="597"/>
      <c r="MCN150" s="597"/>
      <c r="MCO150" s="597"/>
      <c r="MCP150" s="597"/>
      <c r="MCQ150" s="597"/>
      <c r="MCR150" s="597"/>
      <c r="MCS150" s="597"/>
      <c r="MCT150" s="597"/>
      <c r="MCU150" s="597"/>
      <c r="MCV150" s="597"/>
      <c r="MCW150" s="597"/>
      <c r="MCX150" s="597"/>
      <c r="MCY150" s="597"/>
      <c r="MCZ150" s="597"/>
      <c r="MDA150" s="597"/>
      <c r="MDB150" s="597"/>
      <c r="MDC150" s="597"/>
      <c r="MDD150" s="597"/>
      <c r="MDE150" s="597"/>
      <c r="MDF150" s="597"/>
      <c r="MDG150" s="597"/>
      <c r="MDH150" s="597"/>
      <c r="MDI150" s="597"/>
      <c r="MDJ150" s="597"/>
      <c r="MDK150" s="597"/>
      <c r="MDL150" s="597"/>
      <c r="MDM150" s="597"/>
      <c r="MDN150" s="597"/>
      <c r="MDO150" s="597"/>
      <c r="MDP150" s="597"/>
      <c r="MDQ150" s="597"/>
      <c r="MDR150" s="597"/>
      <c r="MDS150" s="597"/>
      <c r="MDT150" s="597"/>
      <c r="MDU150" s="597"/>
      <c r="MDV150" s="597"/>
      <c r="MDW150" s="597"/>
      <c r="MDX150" s="597"/>
      <c r="MDY150" s="597"/>
      <c r="MDZ150" s="597"/>
      <c r="MEA150" s="597"/>
      <c r="MEB150" s="597"/>
      <c r="MEC150" s="597"/>
      <c r="MED150" s="597"/>
      <c r="MEE150" s="597"/>
      <c r="MEF150" s="597"/>
      <c r="MEG150" s="597"/>
      <c r="MEH150" s="597"/>
      <c r="MEI150" s="597"/>
      <c r="MEJ150" s="597"/>
      <c r="MEK150" s="597"/>
      <c r="MEL150" s="597"/>
      <c r="MEM150" s="597"/>
      <c r="MEN150" s="597"/>
      <c r="MEO150" s="597"/>
      <c r="MEP150" s="597"/>
      <c r="MEQ150" s="597"/>
      <c r="MER150" s="597"/>
      <c r="MES150" s="597"/>
      <c r="MET150" s="597"/>
      <c r="MEU150" s="597"/>
      <c r="MEV150" s="597"/>
      <c r="MEW150" s="597"/>
      <c r="MEX150" s="597"/>
      <c r="MEY150" s="597"/>
      <c r="MEZ150" s="597"/>
      <c r="MFA150" s="597"/>
      <c r="MFB150" s="597"/>
      <c r="MFC150" s="597"/>
      <c r="MFD150" s="597"/>
      <c r="MFE150" s="597"/>
      <c r="MFF150" s="597"/>
      <c r="MFG150" s="597"/>
      <c r="MFH150" s="597"/>
      <c r="MFI150" s="597"/>
      <c r="MFJ150" s="597"/>
      <c r="MFK150" s="597"/>
      <c r="MFL150" s="597"/>
      <c r="MFM150" s="597"/>
      <c r="MFN150" s="597"/>
      <c r="MFO150" s="597"/>
      <c r="MFP150" s="597"/>
      <c r="MFQ150" s="597"/>
      <c r="MFR150" s="597"/>
      <c r="MFS150" s="597"/>
      <c r="MFT150" s="597"/>
      <c r="MFU150" s="597"/>
      <c r="MFV150" s="597"/>
      <c r="MFW150" s="597"/>
      <c r="MFX150" s="597"/>
      <c r="MFY150" s="597"/>
      <c r="MFZ150" s="597"/>
      <c r="MGA150" s="597"/>
      <c r="MGB150" s="597"/>
      <c r="MGC150" s="597"/>
      <c r="MGD150" s="597"/>
      <c r="MGE150" s="597"/>
      <c r="MGF150" s="597"/>
      <c r="MGG150" s="597"/>
      <c r="MGH150" s="597"/>
      <c r="MGI150" s="597"/>
      <c r="MGJ150" s="597"/>
      <c r="MGK150" s="597"/>
      <c r="MGL150" s="597"/>
      <c r="MGM150" s="597"/>
      <c r="MGN150" s="597"/>
      <c r="MGO150" s="597"/>
      <c r="MGP150" s="597"/>
      <c r="MGQ150" s="597"/>
      <c r="MGR150" s="597"/>
      <c r="MGS150" s="597"/>
      <c r="MGT150" s="597"/>
      <c r="MGU150" s="597"/>
      <c r="MGV150" s="597"/>
      <c r="MGW150" s="597"/>
      <c r="MGX150" s="597"/>
      <c r="MGY150" s="597"/>
      <c r="MGZ150" s="597"/>
      <c r="MHA150" s="597"/>
      <c r="MHB150" s="597"/>
      <c r="MHC150" s="597"/>
      <c r="MHD150" s="597"/>
      <c r="MHE150" s="597"/>
      <c r="MHF150" s="597"/>
      <c r="MHG150" s="597"/>
      <c r="MHH150" s="597"/>
      <c r="MHI150" s="597"/>
      <c r="MHJ150" s="597"/>
      <c r="MHK150" s="597"/>
      <c r="MHL150" s="597"/>
      <c r="MHM150" s="597"/>
      <c r="MHN150" s="597"/>
      <c r="MHO150" s="597"/>
      <c r="MHP150" s="597"/>
      <c r="MHQ150" s="597"/>
      <c r="MHR150" s="597"/>
      <c r="MHS150" s="597"/>
      <c r="MHT150" s="597"/>
      <c r="MHU150" s="597"/>
      <c r="MHV150" s="597"/>
      <c r="MHW150" s="597"/>
      <c r="MHX150" s="597"/>
      <c r="MHY150" s="597"/>
      <c r="MHZ150" s="597"/>
      <c r="MIA150" s="597"/>
      <c r="MIB150" s="597"/>
      <c r="MIC150" s="597"/>
      <c r="MID150" s="597"/>
      <c r="MIE150" s="597"/>
      <c r="MIF150" s="597"/>
      <c r="MIG150" s="597"/>
      <c r="MIH150" s="597"/>
      <c r="MII150" s="597"/>
      <c r="MIJ150" s="597"/>
      <c r="MIK150" s="597"/>
      <c r="MIL150" s="597"/>
      <c r="MIM150" s="597"/>
      <c r="MIN150" s="597"/>
      <c r="MIO150" s="597"/>
      <c r="MIP150" s="597"/>
      <c r="MIQ150" s="597"/>
      <c r="MIR150" s="597"/>
      <c r="MIS150" s="597"/>
      <c r="MIT150" s="597"/>
      <c r="MIU150" s="597"/>
      <c r="MIV150" s="597"/>
      <c r="MIW150" s="597"/>
      <c r="MIX150" s="597"/>
      <c r="MIY150" s="597"/>
      <c r="MIZ150" s="597"/>
      <c r="MJA150" s="597"/>
      <c r="MJB150" s="597"/>
      <c r="MJC150" s="597"/>
      <c r="MJD150" s="597"/>
      <c r="MJE150" s="597"/>
      <c r="MJF150" s="597"/>
      <c r="MJG150" s="597"/>
      <c r="MJH150" s="597"/>
      <c r="MJI150" s="597"/>
      <c r="MJJ150" s="597"/>
      <c r="MJK150" s="597"/>
      <c r="MJL150" s="597"/>
      <c r="MJM150" s="597"/>
      <c r="MJN150" s="597"/>
      <c r="MJO150" s="597"/>
      <c r="MJP150" s="597"/>
      <c r="MJQ150" s="597"/>
      <c r="MJR150" s="597"/>
      <c r="MJS150" s="597"/>
      <c r="MJT150" s="597"/>
      <c r="MJU150" s="597"/>
      <c r="MJV150" s="597"/>
      <c r="MJW150" s="597"/>
      <c r="MJX150" s="597"/>
      <c r="MJY150" s="597"/>
      <c r="MJZ150" s="597"/>
      <c r="MKA150" s="597"/>
      <c r="MKB150" s="597"/>
      <c r="MKC150" s="597"/>
      <c r="MKD150" s="597"/>
      <c r="MKE150" s="597"/>
      <c r="MKF150" s="597"/>
      <c r="MKG150" s="597"/>
      <c r="MKH150" s="597"/>
      <c r="MKI150" s="597"/>
      <c r="MKJ150" s="597"/>
      <c r="MKK150" s="597"/>
      <c r="MKL150" s="597"/>
      <c r="MKM150" s="597"/>
      <c r="MKN150" s="597"/>
      <c r="MKO150" s="597"/>
      <c r="MKP150" s="597"/>
      <c r="MKQ150" s="597"/>
      <c r="MKR150" s="597"/>
      <c r="MKS150" s="597"/>
      <c r="MKT150" s="597"/>
      <c r="MKU150" s="597"/>
      <c r="MKV150" s="597"/>
      <c r="MKW150" s="597"/>
      <c r="MKX150" s="597"/>
      <c r="MKY150" s="597"/>
      <c r="MKZ150" s="597"/>
      <c r="MLA150" s="597"/>
      <c r="MLB150" s="597"/>
      <c r="MLC150" s="597"/>
      <c r="MLD150" s="597"/>
      <c r="MLE150" s="597"/>
      <c r="MLF150" s="597"/>
      <c r="MLG150" s="597"/>
      <c r="MLH150" s="597"/>
      <c r="MLI150" s="597"/>
      <c r="MLJ150" s="597"/>
      <c r="MLK150" s="597"/>
      <c r="MLL150" s="597"/>
      <c r="MLM150" s="597"/>
      <c r="MLN150" s="597"/>
      <c r="MLO150" s="597"/>
      <c r="MLP150" s="597"/>
      <c r="MLQ150" s="597"/>
      <c r="MLR150" s="597"/>
      <c r="MLS150" s="597"/>
      <c r="MLT150" s="597"/>
      <c r="MLU150" s="597"/>
      <c r="MLV150" s="597"/>
      <c r="MLW150" s="597"/>
      <c r="MLX150" s="597"/>
      <c r="MLY150" s="597"/>
      <c r="MLZ150" s="597"/>
      <c r="MMA150" s="597"/>
      <c r="MMB150" s="597"/>
      <c r="MMC150" s="597"/>
      <c r="MMD150" s="597"/>
      <c r="MME150" s="597"/>
      <c r="MMF150" s="597"/>
      <c r="MMG150" s="597"/>
      <c r="MMH150" s="597"/>
      <c r="MMI150" s="597"/>
      <c r="MMJ150" s="597"/>
      <c r="MMK150" s="597"/>
      <c r="MML150" s="597"/>
      <c r="MMM150" s="597"/>
      <c r="MMN150" s="597"/>
      <c r="MMO150" s="597"/>
      <c r="MMP150" s="597"/>
      <c r="MMQ150" s="597"/>
      <c r="MMR150" s="597"/>
      <c r="MMS150" s="597"/>
      <c r="MMT150" s="597"/>
      <c r="MMU150" s="597"/>
      <c r="MMV150" s="597"/>
      <c r="MMW150" s="597"/>
      <c r="MMX150" s="597"/>
      <c r="MMY150" s="597"/>
      <c r="MMZ150" s="597"/>
      <c r="MNA150" s="597"/>
      <c r="MNB150" s="597"/>
      <c r="MNC150" s="597"/>
      <c r="MND150" s="597"/>
      <c r="MNE150" s="597"/>
      <c r="MNF150" s="597"/>
      <c r="MNG150" s="597"/>
      <c r="MNH150" s="597"/>
      <c r="MNI150" s="597"/>
      <c r="MNJ150" s="597"/>
      <c r="MNK150" s="597"/>
      <c r="MNL150" s="597"/>
      <c r="MNM150" s="597"/>
      <c r="MNN150" s="597"/>
      <c r="MNO150" s="597"/>
      <c r="MNP150" s="597"/>
      <c r="MNQ150" s="597"/>
      <c r="MNR150" s="597"/>
      <c r="MNS150" s="597"/>
      <c r="MNT150" s="597"/>
      <c r="MNU150" s="597"/>
      <c r="MNV150" s="597"/>
      <c r="MNW150" s="597"/>
      <c r="MNX150" s="597"/>
      <c r="MNY150" s="597"/>
      <c r="MNZ150" s="597"/>
      <c r="MOA150" s="597"/>
      <c r="MOB150" s="597"/>
      <c r="MOC150" s="597"/>
      <c r="MOD150" s="597"/>
      <c r="MOE150" s="597"/>
      <c r="MOF150" s="597"/>
      <c r="MOG150" s="597"/>
      <c r="MOH150" s="597"/>
      <c r="MOI150" s="597"/>
      <c r="MOJ150" s="597"/>
      <c r="MOK150" s="597"/>
      <c r="MOL150" s="597"/>
      <c r="MOM150" s="597"/>
      <c r="MON150" s="597"/>
      <c r="MOO150" s="597"/>
      <c r="MOP150" s="597"/>
      <c r="MOQ150" s="597"/>
      <c r="MOR150" s="597"/>
      <c r="MOS150" s="597"/>
      <c r="MOT150" s="597"/>
      <c r="MOU150" s="597"/>
      <c r="MOV150" s="597"/>
      <c r="MOW150" s="597"/>
      <c r="MOX150" s="597"/>
      <c r="MOY150" s="597"/>
      <c r="MOZ150" s="597"/>
      <c r="MPA150" s="597"/>
      <c r="MPB150" s="597"/>
      <c r="MPC150" s="597"/>
      <c r="MPD150" s="597"/>
      <c r="MPE150" s="597"/>
      <c r="MPF150" s="597"/>
      <c r="MPG150" s="597"/>
      <c r="MPH150" s="597"/>
      <c r="MPI150" s="597"/>
      <c r="MPJ150" s="597"/>
      <c r="MPK150" s="597"/>
      <c r="MPL150" s="597"/>
      <c r="MPM150" s="597"/>
      <c r="MPN150" s="597"/>
      <c r="MPO150" s="597"/>
      <c r="MPP150" s="597"/>
      <c r="MPQ150" s="597"/>
      <c r="MPR150" s="597"/>
      <c r="MPS150" s="597"/>
      <c r="MPT150" s="597"/>
      <c r="MPU150" s="597"/>
      <c r="MPV150" s="597"/>
      <c r="MPW150" s="597"/>
      <c r="MPX150" s="597"/>
      <c r="MPY150" s="597"/>
      <c r="MPZ150" s="597"/>
      <c r="MQA150" s="597"/>
      <c r="MQB150" s="597"/>
      <c r="MQC150" s="597"/>
      <c r="MQD150" s="597"/>
      <c r="MQE150" s="597"/>
      <c r="MQF150" s="597"/>
      <c r="MQG150" s="597"/>
      <c r="MQH150" s="597"/>
      <c r="MQI150" s="597"/>
      <c r="MQJ150" s="597"/>
      <c r="MQK150" s="597"/>
      <c r="MQL150" s="597"/>
      <c r="MQM150" s="597"/>
      <c r="MQN150" s="597"/>
      <c r="MQO150" s="597"/>
      <c r="MQP150" s="597"/>
      <c r="MQQ150" s="597"/>
      <c r="MQR150" s="597"/>
      <c r="MQS150" s="597"/>
      <c r="MQT150" s="597"/>
      <c r="MQU150" s="597"/>
      <c r="MQV150" s="597"/>
      <c r="MQW150" s="597"/>
      <c r="MQX150" s="597"/>
      <c r="MQY150" s="597"/>
      <c r="MQZ150" s="597"/>
      <c r="MRA150" s="597"/>
      <c r="MRB150" s="597"/>
      <c r="MRC150" s="597"/>
      <c r="MRD150" s="597"/>
      <c r="MRE150" s="597"/>
      <c r="MRF150" s="597"/>
      <c r="MRG150" s="597"/>
      <c r="MRH150" s="597"/>
      <c r="MRI150" s="597"/>
      <c r="MRJ150" s="597"/>
      <c r="MRK150" s="597"/>
      <c r="MRL150" s="597"/>
      <c r="MRM150" s="597"/>
      <c r="MRN150" s="597"/>
      <c r="MRO150" s="597"/>
      <c r="MRP150" s="597"/>
      <c r="MRQ150" s="597"/>
      <c r="MRR150" s="597"/>
      <c r="MRS150" s="597"/>
      <c r="MRT150" s="597"/>
      <c r="MRU150" s="597"/>
      <c r="MRV150" s="597"/>
      <c r="MRW150" s="597"/>
      <c r="MRX150" s="597"/>
      <c r="MRY150" s="597"/>
      <c r="MRZ150" s="597"/>
      <c r="MSA150" s="597"/>
      <c r="MSB150" s="597"/>
      <c r="MSC150" s="597"/>
      <c r="MSD150" s="597"/>
      <c r="MSE150" s="597"/>
      <c r="MSF150" s="597"/>
      <c r="MSG150" s="597"/>
      <c r="MSH150" s="597"/>
      <c r="MSI150" s="597"/>
      <c r="MSJ150" s="597"/>
      <c r="MSK150" s="597"/>
      <c r="MSL150" s="597"/>
      <c r="MSM150" s="597"/>
      <c r="MSN150" s="597"/>
      <c r="MSO150" s="597"/>
      <c r="MSP150" s="597"/>
      <c r="MSQ150" s="597"/>
      <c r="MSR150" s="597"/>
      <c r="MSS150" s="597"/>
      <c r="MST150" s="597"/>
      <c r="MSU150" s="597"/>
      <c r="MSV150" s="597"/>
      <c r="MSW150" s="597"/>
      <c r="MSX150" s="597"/>
      <c r="MSY150" s="597"/>
      <c r="MSZ150" s="597"/>
      <c r="MTA150" s="597"/>
      <c r="MTB150" s="597"/>
      <c r="MTC150" s="597"/>
      <c r="MTD150" s="597"/>
      <c r="MTE150" s="597"/>
      <c r="MTF150" s="597"/>
      <c r="MTG150" s="597"/>
      <c r="MTH150" s="597"/>
      <c r="MTI150" s="597"/>
      <c r="MTJ150" s="597"/>
      <c r="MTK150" s="597"/>
      <c r="MTL150" s="597"/>
      <c r="MTM150" s="597"/>
      <c r="MTN150" s="597"/>
      <c r="MTO150" s="597"/>
      <c r="MTP150" s="597"/>
      <c r="MTQ150" s="597"/>
      <c r="MTR150" s="597"/>
      <c r="MTS150" s="597"/>
      <c r="MTT150" s="597"/>
      <c r="MTU150" s="597"/>
      <c r="MTV150" s="597"/>
      <c r="MTW150" s="597"/>
      <c r="MTX150" s="597"/>
      <c r="MTY150" s="597"/>
      <c r="MTZ150" s="597"/>
      <c r="MUA150" s="597"/>
      <c r="MUB150" s="597"/>
      <c r="MUC150" s="597"/>
      <c r="MUD150" s="597"/>
      <c r="MUE150" s="597"/>
      <c r="MUF150" s="597"/>
      <c r="MUG150" s="597"/>
      <c r="MUH150" s="597"/>
      <c r="MUI150" s="597"/>
      <c r="MUJ150" s="597"/>
      <c r="MUK150" s="597"/>
      <c r="MUL150" s="597"/>
      <c r="MUM150" s="597"/>
      <c r="MUN150" s="597"/>
      <c r="MUO150" s="597"/>
      <c r="MUP150" s="597"/>
      <c r="MUQ150" s="597"/>
      <c r="MUR150" s="597"/>
      <c r="MUS150" s="597"/>
      <c r="MUT150" s="597"/>
      <c r="MUU150" s="597"/>
      <c r="MUV150" s="597"/>
      <c r="MUW150" s="597"/>
      <c r="MUX150" s="597"/>
      <c r="MUY150" s="597"/>
      <c r="MUZ150" s="597"/>
      <c r="MVA150" s="597"/>
      <c r="MVB150" s="597"/>
      <c r="MVC150" s="597"/>
      <c r="MVD150" s="597"/>
      <c r="MVE150" s="597"/>
      <c r="MVF150" s="597"/>
      <c r="MVG150" s="597"/>
      <c r="MVH150" s="597"/>
      <c r="MVI150" s="597"/>
      <c r="MVJ150" s="597"/>
      <c r="MVK150" s="597"/>
      <c r="MVL150" s="597"/>
      <c r="MVM150" s="597"/>
      <c r="MVN150" s="597"/>
      <c r="MVO150" s="597"/>
      <c r="MVP150" s="597"/>
      <c r="MVQ150" s="597"/>
      <c r="MVR150" s="597"/>
      <c r="MVS150" s="597"/>
      <c r="MVT150" s="597"/>
      <c r="MVU150" s="597"/>
      <c r="MVV150" s="597"/>
      <c r="MVW150" s="597"/>
      <c r="MVX150" s="597"/>
      <c r="MVY150" s="597"/>
      <c r="MVZ150" s="597"/>
      <c r="MWA150" s="597"/>
      <c r="MWB150" s="597"/>
      <c r="MWC150" s="597"/>
      <c r="MWD150" s="597"/>
      <c r="MWE150" s="597"/>
      <c r="MWF150" s="597"/>
      <c r="MWG150" s="597"/>
      <c r="MWH150" s="597"/>
      <c r="MWI150" s="597"/>
      <c r="MWJ150" s="597"/>
      <c r="MWK150" s="597"/>
      <c r="MWL150" s="597"/>
      <c r="MWM150" s="597"/>
      <c r="MWN150" s="597"/>
      <c r="MWO150" s="597"/>
      <c r="MWP150" s="597"/>
      <c r="MWQ150" s="597"/>
      <c r="MWR150" s="597"/>
      <c r="MWS150" s="597"/>
      <c r="MWT150" s="597"/>
      <c r="MWU150" s="597"/>
      <c r="MWV150" s="597"/>
      <c r="MWW150" s="597"/>
      <c r="MWX150" s="597"/>
      <c r="MWY150" s="597"/>
      <c r="MWZ150" s="597"/>
      <c r="MXA150" s="597"/>
      <c r="MXB150" s="597"/>
      <c r="MXC150" s="597"/>
      <c r="MXD150" s="597"/>
      <c r="MXE150" s="597"/>
      <c r="MXF150" s="597"/>
      <c r="MXG150" s="597"/>
      <c r="MXH150" s="597"/>
      <c r="MXI150" s="597"/>
      <c r="MXJ150" s="597"/>
      <c r="MXK150" s="597"/>
      <c r="MXL150" s="597"/>
      <c r="MXM150" s="597"/>
      <c r="MXN150" s="597"/>
      <c r="MXO150" s="597"/>
      <c r="MXP150" s="597"/>
      <c r="MXQ150" s="597"/>
      <c r="MXR150" s="597"/>
      <c r="MXS150" s="597"/>
      <c r="MXT150" s="597"/>
      <c r="MXU150" s="597"/>
      <c r="MXV150" s="597"/>
      <c r="MXW150" s="597"/>
      <c r="MXX150" s="597"/>
      <c r="MXY150" s="597"/>
      <c r="MXZ150" s="597"/>
      <c r="MYA150" s="597"/>
      <c r="MYB150" s="597"/>
      <c r="MYC150" s="597"/>
      <c r="MYD150" s="597"/>
      <c r="MYE150" s="597"/>
      <c r="MYF150" s="597"/>
      <c r="MYG150" s="597"/>
      <c r="MYH150" s="597"/>
      <c r="MYI150" s="597"/>
      <c r="MYJ150" s="597"/>
      <c r="MYK150" s="597"/>
      <c r="MYL150" s="597"/>
      <c r="MYM150" s="597"/>
      <c r="MYN150" s="597"/>
      <c r="MYO150" s="597"/>
      <c r="MYP150" s="597"/>
      <c r="MYQ150" s="597"/>
      <c r="MYR150" s="597"/>
      <c r="MYS150" s="597"/>
      <c r="MYT150" s="597"/>
      <c r="MYU150" s="597"/>
      <c r="MYV150" s="597"/>
      <c r="MYW150" s="597"/>
      <c r="MYX150" s="597"/>
      <c r="MYY150" s="597"/>
      <c r="MYZ150" s="597"/>
      <c r="MZA150" s="597"/>
      <c r="MZB150" s="597"/>
      <c r="MZC150" s="597"/>
      <c r="MZD150" s="597"/>
      <c r="MZE150" s="597"/>
      <c r="MZF150" s="597"/>
      <c r="MZG150" s="597"/>
      <c r="MZH150" s="597"/>
      <c r="MZI150" s="597"/>
      <c r="MZJ150" s="597"/>
      <c r="MZK150" s="597"/>
      <c r="MZL150" s="597"/>
      <c r="MZM150" s="597"/>
      <c r="MZN150" s="597"/>
      <c r="MZO150" s="597"/>
      <c r="MZP150" s="597"/>
      <c r="MZQ150" s="597"/>
      <c r="MZR150" s="597"/>
      <c r="MZS150" s="597"/>
      <c r="MZT150" s="597"/>
      <c r="MZU150" s="597"/>
      <c r="MZV150" s="597"/>
      <c r="MZW150" s="597"/>
      <c r="MZX150" s="597"/>
      <c r="MZY150" s="597"/>
      <c r="MZZ150" s="597"/>
      <c r="NAA150" s="597"/>
      <c r="NAB150" s="597"/>
      <c r="NAC150" s="597"/>
      <c r="NAD150" s="597"/>
      <c r="NAE150" s="597"/>
      <c r="NAF150" s="597"/>
      <c r="NAG150" s="597"/>
      <c r="NAH150" s="597"/>
      <c r="NAI150" s="597"/>
      <c r="NAJ150" s="597"/>
      <c r="NAK150" s="597"/>
      <c r="NAL150" s="597"/>
      <c r="NAM150" s="597"/>
      <c r="NAN150" s="597"/>
      <c r="NAO150" s="597"/>
      <c r="NAP150" s="597"/>
      <c r="NAQ150" s="597"/>
      <c r="NAR150" s="597"/>
      <c r="NAS150" s="597"/>
      <c r="NAT150" s="597"/>
      <c r="NAU150" s="597"/>
      <c r="NAV150" s="597"/>
      <c r="NAW150" s="597"/>
      <c r="NAX150" s="597"/>
      <c r="NAY150" s="597"/>
      <c r="NAZ150" s="597"/>
      <c r="NBA150" s="597"/>
      <c r="NBB150" s="597"/>
      <c r="NBC150" s="597"/>
      <c r="NBD150" s="597"/>
      <c r="NBE150" s="597"/>
      <c r="NBF150" s="597"/>
      <c r="NBG150" s="597"/>
      <c r="NBH150" s="597"/>
      <c r="NBI150" s="597"/>
      <c r="NBJ150" s="597"/>
      <c r="NBK150" s="597"/>
      <c r="NBL150" s="597"/>
      <c r="NBM150" s="597"/>
      <c r="NBN150" s="597"/>
      <c r="NBO150" s="597"/>
      <c r="NBP150" s="597"/>
      <c r="NBQ150" s="597"/>
      <c r="NBR150" s="597"/>
      <c r="NBS150" s="597"/>
      <c r="NBT150" s="597"/>
      <c r="NBU150" s="597"/>
      <c r="NBV150" s="597"/>
      <c r="NBW150" s="597"/>
      <c r="NBX150" s="597"/>
      <c r="NBY150" s="597"/>
      <c r="NBZ150" s="597"/>
      <c r="NCA150" s="597"/>
      <c r="NCB150" s="597"/>
      <c r="NCC150" s="597"/>
      <c r="NCD150" s="597"/>
      <c r="NCE150" s="597"/>
      <c r="NCF150" s="597"/>
      <c r="NCG150" s="597"/>
      <c r="NCH150" s="597"/>
      <c r="NCI150" s="597"/>
      <c r="NCJ150" s="597"/>
      <c r="NCK150" s="597"/>
      <c r="NCL150" s="597"/>
      <c r="NCM150" s="597"/>
      <c r="NCN150" s="597"/>
      <c r="NCO150" s="597"/>
      <c r="NCP150" s="597"/>
      <c r="NCQ150" s="597"/>
      <c r="NCR150" s="597"/>
      <c r="NCS150" s="597"/>
      <c r="NCT150" s="597"/>
      <c r="NCU150" s="597"/>
      <c r="NCV150" s="597"/>
      <c r="NCW150" s="597"/>
      <c r="NCX150" s="597"/>
      <c r="NCY150" s="597"/>
      <c r="NCZ150" s="597"/>
      <c r="NDA150" s="597"/>
      <c r="NDB150" s="597"/>
      <c r="NDC150" s="597"/>
      <c r="NDD150" s="597"/>
      <c r="NDE150" s="597"/>
      <c r="NDF150" s="597"/>
      <c r="NDG150" s="597"/>
      <c r="NDH150" s="597"/>
      <c r="NDI150" s="597"/>
      <c r="NDJ150" s="597"/>
      <c r="NDK150" s="597"/>
      <c r="NDL150" s="597"/>
      <c r="NDM150" s="597"/>
      <c r="NDN150" s="597"/>
      <c r="NDO150" s="597"/>
      <c r="NDP150" s="597"/>
      <c r="NDQ150" s="597"/>
      <c r="NDR150" s="597"/>
      <c r="NDS150" s="597"/>
      <c r="NDT150" s="597"/>
      <c r="NDU150" s="597"/>
      <c r="NDV150" s="597"/>
      <c r="NDW150" s="597"/>
      <c r="NDX150" s="597"/>
      <c r="NDY150" s="597"/>
      <c r="NDZ150" s="597"/>
      <c r="NEA150" s="597"/>
      <c r="NEB150" s="597"/>
      <c r="NEC150" s="597"/>
      <c r="NED150" s="597"/>
      <c r="NEE150" s="597"/>
      <c r="NEF150" s="597"/>
      <c r="NEG150" s="597"/>
      <c r="NEH150" s="597"/>
      <c r="NEI150" s="597"/>
      <c r="NEJ150" s="597"/>
      <c r="NEK150" s="597"/>
      <c r="NEL150" s="597"/>
      <c r="NEM150" s="597"/>
      <c r="NEN150" s="597"/>
      <c r="NEO150" s="597"/>
      <c r="NEP150" s="597"/>
      <c r="NEQ150" s="597"/>
      <c r="NER150" s="597"/>
      <c r="NES150" s="597"/>
      <c r="NET150" s="597"/>
      <c r="NEU150" s="597"/>
      <c r="NEV150" s="597"/>
      <c r="NEW150" s="597"/>
      <c r="NEX150" s="597"/>
      <c r="NEY150" s="597"/>
      <c r="NEZ150" s="597"/>
      <c r="NFA150" s="597"/>
      <c r="NFB150" s="597"/>
      <c r="NFC150" s="597"/>
      <c r="NFD150" s="597"/>
      <c r="NFE150" s="597"/>
      <c r="NFF150" s="597"/>
      <c r="NFG150" s="597"/>
      <c r="NFH150" s="597"/>
      <c r="NFI150" s="597"/>
      <c r="NFJ150" s="597"/>
      <c r="NFK150" s="597"/>
      <c r="NFL150" s="597"/>
      <c r="NFM150" s="597"/>
      <c r="NFN150" s="597"/>
      <c r="NFO150" s="597"/>
      <c r="NFP150" s="597"/>
      <c r="NFQ150" s="597"/>
      <c r="NFR150" s="597"/>
      <c r="NFS150" s="597"/>
      <c r="NFT150" s="597"/>
      <c r="NFU150" s="597"/>
      <c r="NFV150" s="597"/>
      <c r="NFW150" s="597"/>
      <c r="NFX150" s="597"/>
      <c r="NFY150" s="597"/>
      <c r="NFZ150" s="597"/>
      <c r="NGA150" s="597"/>
      <c r="NGB150" s="597"/>
      <c r="NGC150" s="597"/>
      <c r="NGD150" s="597"/>
      <c r="NGE150" s="597"/>
      <c r="NGF150" s="597"/>
      <c r="NGG150" s="597"/>
      <c r="NGH150" s="597"/>
      <c r="NGI150" s="597"/>
      <c r="NGJ150" s="597"/>
      <c r="NGK150" s="597"/>
      <c r="NGL150" s="597"/>
      <c r="NGM150" s="597"/>
      <c r="NGN150" s="597"/>
      <c r="NGO150" s="597"/>
      <c r="NGP150" s="597"/>
      <c r="NGQ150" s="597"/>
      <c r="NGR150" s="597"/>
      <c r="NGS150" s="597"/>
      <c r="NGT150" s="597"/>
      <c r="NGU150" s="597"/>
      <c r="NGV150" s="597"/>
      <c r="NGW150" s="597"/>
      <c r="NGX150" s="597"/>
      <c r="NGY150" s="597"/>
      <c r="NGZ150" s="597"/>
      <c r="NHA150" s="597"/>
      <c r="NHB150" s="597"/>
      <c r="NHC150" s="597"/>
      <c r="NHD150" s="597"/>
      <c r="NHE150" s="597"/>
      <c r="NHF150" s="597"/>
      <c r="NHG150" s="597"/>
      <c r="NHH150" s="597"/>
      <c r="NHI150" s="597"/>
      <c r="NHJ150" s="597"/>
      <c r="NHK150" s="597"/>
      <c r="NHL150" s="597"/>
      <c r="NHM150" s="597"/>
      <c r="NHN150" s="597"/>
      <c r="NHO150" s="597"/>
      <c r="NHP150" s="597"/>
      <c r="NHQ150" s="597"/>
      <c r="NHR150" s="597"/>
      <c r="NHS150" s="597"/>
      <c r="NHT150" s="597"/>
      <c r="NHU150" s="597"/>
      <c r="NHV150" s="597"/>
      <c r="NHW150" s="597"/>
      <c r="NHX150" s="597"/>
      <c r="NHY150" s="597"/>
      <c r="NHZ150" s="597"/>
      <c r="NIA150" s="597"/>
      <c r="NIB150" s="597"/>
      <c r="NIC150" s="597"/>
      <c r="NID150" s="597"/>
      <c r="NIE150" s="597"/>
      <c r="NIF150" s="597"/>
      <c r="NIG150" s="597"/>
      <c r="NIH150" s="597"/>
      <c r="NII150" s="597"/>
      <c r="NIJ150" s="597"/>
      <c r="NIK150" s="597"/>
      <c r="NIL150" s="597"/>
      <c r="NIM150" s="597"/>
      <c r="NIN150" s="597"/>
      <c r="NIO150" s="597"/>
      <c r="NIP150" s="597"/>
      <c r="NIQ150" s="597"/>
      <c r="NIR150" s="597"/>
      <c r="NIS150" s="597"/>
      <c r="NIT150" s="597"/>
      <c r="NIU150" s="597"/>
      <c r="NIV150" s="597"/>
      <c r="NIW150" s="597"/>
      <c r="NIX150" s="597"/>
      <c r="NIY150" s="597"/>
      <c r="NIZ150" s="597"/>
      <c r="NJA150" s="597"/>
      <c r="NJB150" s="597"/>
      <c r="NJC150" s="597"/>
      <c r="NJD150" s="597"/>
      <c r="NJE150" s="597"/>
      <c r="NJF150" s="597"/>
      <c r="NJG150" s="597"/>
      <c r="NJH150" s="597"/>
      <c r="NJI150" s="597"/>
      <c r="NJJ150" s="597"/>
      <c r="NJK150" s="597"/>
      <c r="NJL150" s="597"/>
      <c r="NJM150" s="597"/>
      <c r="NJN150" s="597"/>
      <c r="NJO150" s="597"/>
      <c r="NJP150" s="597"/>
      <c r="NJQ150" s="597"/>
      <c r="NJR150" s="597"/>
      <c r="NJS150" s="597"/>
      <c r="NJT150" s="597"/>
      <c r="NJU150" s="597"/>
      <c r="NJV150" s="597"/>
      <c r="NJW150" s="597"/>
      <c r="NJX150" s="597"/>
      <c r="NJY150" s="597"/>
      <c r="NJZ150" s="597"/>
      <c r="NKA150" s="597"/>
      <c r="NKB150" s="597"/>
      <c r="NKC150" s="597"/>
      <c r="NKD150" s="597"/>
      <c r="NKE150" s="597"/>
      <c r="NKF150" s="597"/>
      <c r="NKG150" s="597"/>
      <c r="NKH150" s="597"/>
      <c r="NKI150" s="597"/>
      <c r="NKJ150" s="597"/>
      <c r="NKK150" s="597"/>
      <c r="NKL150" s="597"/>
      <c r="NKM150" s="597"/>
      <c r="NKN150" s="597"/>
      <c r="NKO150" s="597"/>
      <c r="NKP150" s="597"/>
      <c r="NKQ150" s="597"/>
      <c r="NKR150" s="597"/>
      <c r="NKS150" s="597"/>
      <c r="NKT150" s="597"/>
      <c r="NKU150" s="597"/>
      <c r="NKV150" s="597"/>
      <c r="NKW150" s="597"/>
      <c r="NKX150" s="597"/>
      <c r="NKY150" s="597"/>
      <c r="NKZ150" s="597"/>
      <c r="NLA150" s="597"/>
      <c r="NLB150" s="597"/>
      <c r="NLC150" s="597"/>
      <c r="NLD150" s="597"/>
      <c r="NLE150" s="597"/>
      <c r="NLF150" s="597"/>
      <c r="NLG150" s="597"/>
      <c r="NLH150" s="597"/>
      <c r="NLI150" s="597"/>
      <c r="NLJ150" s="597"/>
      <c r="NLK150" s="597"/>
      <c r="NLL150" s="597"/>
      <c r="NLM150" s="597"/>
      <c r="NLN150" s="597"/>
      <c r="NLO150" s="597"/>
      <c r="NLP150" s="597"/>
      <c r="NLQ150" s="597"/>
      <c r="NLR150" s="597"/>
      <c r="NLS150" s="597"/>
      <c r="NLT150" s="597"/>
      <c r="NLU150" s="597"/>
      <c r="NLV150" s="597"/>
      <c r="NLW150" s="597"/>
      <c r="NLX150" s="597"/>
      <c r="NLY150" s="597"/>
      <c r="NLZ150" s="597"/>
      <c r="NMA150" s="597"/>
      <c r="NMB150" s="597"/>
      <c r="NMC150" s="597"/>
      <c r="NMD150" s="597"/>
      <c r="NME150" s="597"/>
      <c r="NMF150" s="597"/>
      <c r="NMG150" s="597"/>
      <c r="NMH150" s="597"/>
      <c r="NMI150" s="597"/>
      <c r="NMJ150" s="597"/>
      <c r="NMK150" s="597"/>
      <c r="NML150" s="597"/>
      <c r="NMM150" s="597"/>
      <c r="NMN150" s="597"/>
      <c r="NMO150" s="597"/>
      <c r="NMP150" s="597"/>
      <c r="NMQ150" s="597"/>
      <c r="NMR150" s="597"/>
      <c r="NMS150" s="597"/>
      <c r="NMT150" s="597"/>
      <c r="NMU150" s="597"/>
      <c r="NMV150" s="597"/>
      <c r="NMW150" s="597"/>
      <c r="NMX150" s="597"/>
      <c r="NMY150" s="597"/>
      <c r="NMZ150" s="597"/>
      <c r="NNA150" s="597"/>
      <c r="NNB150" s="597"/>
      <c r="NNC150" s="597"/>
      <c r="NND150" s="597"/>
      <c r="NNE150" s="597"/>
      <c r="NNF150" s="597"/>
      <c r="NNG150" s="597"/>
      <c r="NNH150" s="597"/>
      <c r="NNI150" s="597"/>
      <c r="NNJ150" s="597"/>
      <c r="NNK150" s="597"/>
      <c r="NNL150" s="597"/>
      <c r="NNM150" s="597"/>
      <c r="NNN150" s="597"/>
      <c r="NNO150" s="597"/>
      <c r="NNP150" s="597"/>
      <c r="NNQ150" s="597"/>
      <c r="NNR150" s="597"/>
      <c r="NNS150" s="597"/>
      <c r="NNT150" s="597"/>
      <c r="NNU150" s="597"/>
      <c r="NNV150" s="597"/>
      <c r="NNW150" s="597"/>
      <c r="NNX150" s="597"/>
      <c r="NNY150" s="597"/>
      <c r="NNZ150" s="597"/>
      <c r="NOA150" s="597"/>
      <c r="NOB150" s="597"/>
      <c r="NOC150" s="597"/>
      <c r="NOD150" s="597"/>
      <c r="NOE150" s="597"/>
      <c r="NOF150" s="597"/>
      <c r="NOG150" s="597"/>
      <c r="NOH150" s="597"/>
      <c r="NOI150" s="597"/>
      <c r="NOJ150" s="597"/>
      <c r="NOK150" s="597"/>
      <c r="NOL150" s="597"/>
      <c r="NOM150" s="597"/>
      <c r="NON150" s="597"/>
      <c r="NOO150" s="597"/>
      <c r="NOP150" s="597"/>
      <c r="NOQ150" s="597"/>
      <c r="NOR150" s="597"/>
      <c r="NOS150" s="597"/>
      <c r="NOT150" s="597"/>
      <c r="NOU150" s="597"/>
      <c r="NOV150" s="597"/>
      <c r="NOW150" s="597"/>
      <c r="NOX150" s="597"/>
      <c r="NOY150" s="597"/>
      <c r="NOZ150" s="597"/>
      <c r="NPA150" s="597"/>
      <c r="NPB150" s="597"/>
      <c r="NPC150" s="597"/>
      <c r="NPD150" s="597"/>
      <c r="NPE150" s="597"/>
      <c r="NPF150" s="597"/>
      <c r="NPG150" s="597"/>
      <c r="NPH150" s="597"/>
      <c r="NPI150" s="597"/>
      <c r="NPJ150" s="597"/>
      <c r="NPK150" s="597"/>
      <c r="NPL150" s="597"/>
      <c r="NPM150" s="597"/>
      <c r="NPN150" s="597"/>
      <c r="NPO150" s="597"/>
      <c r="NPP150" s="597"/>
      <c r="NPQ150" s="597"/>
      <c r="NPR150" s="597"/>
      <c r="NPS150" s="597"/>
      <c r="NPT150" s="597"/>
      <c r="NPU150" s="597"/>
      <c r="NPV150" s="597"/>
      <c r="NPW150" s="597"/>
      <c r="NPX150" s="597"/>
      <c r="NPY150" s="597"/>
      <c r="NPZ150" s="597"/>
      <c r="NQA150" s="597"/>
      <c r="NQB150" s="597"/>
      <c r="NQC150" s="597"/>
      <c r="NQD150" s="597"/>
      <c r="NQE150" s="597"/>
      <c r="NQF150" s="597"/>
      <c r="NQG150" s="597"/>
      <c r="NQH150" s="597"/>
      <c r="NQI150" s="597"/>
      <c r="NQJ150" s="597"/>
      <c r="NQK150" s="597"/>
      <c r="NQL150" s="597"/>
      <c r="NQM150" s="597"/>
      <c r="NQN150" s="597"/>
      <c r="NQO150" s="597"/>
      <c r="NQP150" s="597"/>
      <c r="NQQ150" s="597"/>
      <c r="NQR150" s="597"/>
      <c r="NQS150" s="597"/>
      <c r="NQT150" s="597"/>
      <c r="NQU150" s="597"/>
      <c r="NQV150" s="597"/>
      <c r="NQW150" s="597"/>
      <c r="NQX150" s="597"/>
      <c r="NQY150" s="597"/>
      <c r="NQZ150" s="597"/>
      <c r="NRA150" s="597"/>
      <c r="NRB150" s="597"/>
      <c r="NRC150" s="597"/>
      <c r="NRD150" s="597"/>
      <c r="NRE150" s="597"/>
      <c r="NRF150" s="597"/>
      <c r="NRG150" s="597"/>
      <c r="NRH150" s="597"/>
      <c r="NRI150" s="597"/>
      <c r="NRJ150" s="597"/>
      <c r="NRK150" s="597"/>
      <c r="NRL150" s="597"/>
      <c r="NRM150" s="597"/>
      <c r="NRN150" s="597"/>
      <c r="NRO150" s="597"/>
      <c r="NRP150" s="597"/>
      <c r="NRQ150" s="597"/>
      <c r="NRR150" s="597"/>
      <c r="NRS150" s="597"/>
      <c r="NRT150" s="597"/>
      <c r="NRU150" s="597"/>
      <c r="NRV150" s="597"/>
      <c r="NRW150" s="597"/>
      <c r="NRX150" s="597"/>
      <c r="NRY150" s="597"/>
      <c r="NRZ150" s="597"/>
      <c r="NSA150" s="597"/>
      <c r="NSB150" s="597"/>
      <c r="NSC150" s="597"/>
      <c r="NSD150" s="597"/>
      <c r="NSE150" s="597"/>
      <c r="NSF150" s="597"/>
      <c r="NSG150" s="597"/>
      <c r="NSH150" s="597"/>
      <c r="NSI150" s="597"/>
      <c r="NSJ150" s="597"/>
      <c r="NSK150" s="597"/>
      <c r="NSL150" s="597"/>
      <c r="NSM150" s="597"/>
      <c r="NSN150" s="597"/>
      <c r="NSO150" s="597"/>
      <c r="NSP150" s="597"/>
      <c r="NSQ150" s="597"/>
      <c r="NSR150" s="597"/>
      <c r="NSS150" s="597"/>
      <c r="NST150" s="597"/>
      <c r="NSU150" s="597"/>
      <c r="NSV150" s="597"/>
      <c r="NSW150" s="597"/>
      <c r="NSX150" s="597"/>
      <c r="NSY150" s="597"/>
      <c r="NSZ150" s="597"/>
      <c r="NTA150" s="597"/>
      <c r="NTB150" s="597"/>
      <c r="NTC150" s="597"/>
      <c r="NTD150" s="597"/>
      <c r="NTE150" s="597"/>
      <c r="NTF150" s="597"/>
      <c r="NTG150" s="597"/>
      <c r="NTH150" s="597"/>
      <c r="NTI150" s="597"/>
      <c r="NTJ150" s="597"/>
      <c r="NTK150" s="597"/>
      <c r="NTL150" s="597"/>
      <c r="NTM150" s="597"/>
      <c r="NTN150" s="597"/>
      <c r="NTO150" s="597"/>
      <c r="NTP150" s="597"/>
      <c r="NTQ150" s="597"/>
      <c r="NTR150" s="597"/>
      <c r="NTS150" s="597"/>
      <c r="NTT150" s="597"/>
      <c r="NTU150" s="597"/>
      <c r="NTV150" s="597"/>
      <c r="NTW150" s="597"/>
      <c r="NTX150" s="597"/>
      <c r="NTY150" s="597"/>
      <c r="NTZ150" s="597"/>
      <c r="NUA150" s="597"/>
      <c r="NUB150" s="597"/>
      <c r="NUC150" s="597"/>
      <c r="NUD150" s="597"/>
      <c r="NUE150" s="597"/>
      <c r="NUF150" s="597"/>
      <c r="NUG150" s="597"/>
      <c r="NUH150" s="597"/>
      <c r="NUI150" s="597"/>
      <c r="NUJ150" s="597"/>
      <c r="NUK150" s="597"/>
      <c r="NUL150" s="597"/>
      <c r="NUM150" s="597"/>
      <c r="NUN150" s="597"/>
      <c r="NUO150" s="597"/>
      <c r="NUP150" s="597"/>
      <c r="NUQ150" s="597"/>
      <c r="NUR150" s="597"/>
      <c r="NUS150" s="597"/>
      <c r="NUT150" s="597"/>
      <c r="NUU150" s="597"/>
      <c r="NUV150" s="597"/>
      <c r="NUW150" s="597"/>
      <c r="NUX150" s="597"/>
      <c r="NUY150" s="597"/>
      <c r="NUZ150" s="597"/>
      <c r="NVA150" s="597"/>
      <c r="NVB150" s="597"/>
      <c r="NVC150" s="597"/>
      <c r="NVD150" s="597"/>
      <c r="NVE150" s="597"/>
      <c r="NVF150" s="597"/>
      <c r="NVG150" s="597"/>
      <c r="NVH150" s="597"/>
      <c r="NVI150" s="597"/>
      <c r="NVJ150" s="597"/>
      <c r="NVK150" s="597"/>
      <c r="NVL150" s="597"/>
      <c r="NVM150" s="597"/>
      <c r="NVN150" s="597"/>
      <c r="NVO150" s="597"/>
      <c r="NVP150" s="597"/>
      <c r="NVQ150" s="597"/>
      <c r="NVR150" s="597"/>
      <c r="NVS150" s="597"/>
      <c r="NVT150" s="597"/>
      <c r="NVU150" s="597"/>
      <c r="NVV150" s="597"/>
      <c r="NVW150" s="597"/>
      <c r="NVX150" s="597"/>
      <c r="NVY150" s="597"/>
      <c r="NVZ150" s="597"/>
      <c r="NWA150" s="597"/>
      <c r="NWB150" s="597"/>
      <c r="NWC150" s="597"/>
      <c r="NWD150" s="597"/>
      <c r="NWE150" s="597"/>
      <c r="NWF150" s="597"/>
      <c r="NWG150" s="597"/>
      <c r="NWH150" s="597"/>
      <c r="NWI150" s="597"/>
      <c r="NWJ150" s="597"/>
      <c r="NWK150" s="597"/>
      <c r="NWL150" s="597"/>
      <c r="NWM150" s="597"/>
      <c r="NWN150" s="597"/>
      <c r="NWO150" s="597"/>
      <c r="NWP150" s="597"/>
      <c r="NWQ150" s="597"/>
      <c r="NWR150" s="597"/>
      <c r="NWS150" s="597"/>
      <c r="NWT150" s="597"/>
      <c r="NWU150" s="597"/>
      <c r="NWV150" s="597"/>
      <c r="NWW150" s="597"/>
      <c r="NWX150" s="597"/>
      <c r="NWY150" s="597"/>
      <c r="NWZ150" s="597"/>
      <c r="NXA150" s="597"/>
      <c r="NXB150" s="597"/>
      <c r="NXC150" s="597"/>
      <c r="NXD150" s="597"/>
      <c r="NXE150" s="597"/>
      <c r="NXF150" s="597"/>
      <c r="NXG150" s="597"/>
      <c r="NXH150" s="597"/>
      <c r="NXI150" s="597"/>
      <c r="NXJ150" s="597"/>
      <c r="NXK150" s="597"/>
      <c r="NXL150" s="597"/>
      <c r="NXM150" s="597"/>
      <c r="NXN150" s="597"/>
      <c r="NXO150" s="597"/>
      <c r="NXP150" s="597"/>
      <c r="NXQ150" s="597"/>
      <c r="NXR150" s="597"/>
      <c r="NXS150" s="597"/>
      <c r="NXT150" s="597"/>
      <c r="NXU150" s="597"/>
      <c r="NXV150" s="597"/>
      <c r="NXW150" s="597"/>
      <c r="NXX150" s="597"/>
      <c r="NXY150" s="597"/>
      <c r="NXZ150" s="597"/>
      <c r="NYA150" s="597"/>
      <c r="NYB150" s="597"/>
      <c r="NYC150" s="597"/>
      <c r="NYD150" s="597"/>
      <c r="NYE150" s="597"/>
      <c r="NYF150" s="597"/>
      <c r="NYG150" s="597"/>
      <c r="NYH150" s="597"/>
      <c r="NYI150" s="597"/>
      <c r="NYJ150" s="597"/>
      <c r="NYK150" s="597"/>
      <c r="NYL150" s="597"/>
      <c r="NYM150" s="597"/>
      <c r="NYN150" s="597"/>
      <c r="NYO150" s="597"/>
      <c r="NYP150" s="597"/>
      <c r="NYQ150" s="597"/>
      <c r="NYR150" s="597"/>
      <c r="NYS150" s="597"/>
      <c r="NYT150" s="597"/>
      <c r="NYU150" s="597"/>
      <c r="NYV150" s="597"/>
      <c r="NYW150" s="597"/>
      <c r="NYX150" s="597"/>
      <c r="NYY150" s="597"/>
      <c r="NYZ150" s="597"/>
      <c r="NZA150" s="597"/>
      <c r="NZB150" s="597"/>
      <c r="NZC150" s="597"/>
      <c r="NZD150" s="597"/>
      <c r="NZE150" s="597"/>
      <c r="NZF150" s="597"/>
      <c r="NZG150" s="597"/>
      <c r="NZH150" s="597"/>
      <c r="NZI150" s="597"/>
      <c r="NZJ150" s="597"/>
      <c r="NZK150" s="597"/>
      <c r="NZL150" s="597"/>
      <c r="NZM150" s="597"/>
      <c r="NZN150" s="597"/>
      <c r="NZO150" s="597"/>
      <c r="NZP150" s="597"/>
      <c r="NZQ150" s="597"/>
      <c r="NZR150" s="597"/>
      <c r="NZS150" s="597"/>
      <c r="NZT150" s="597"/>
      <c r="NZU150" s="597"/>
      <c r="NZV150" s="597"/>
      <c r="NZW150" s="597"/>
      <c r="NZX150" s="597"/>
      <c r="NZY150" s="597"/>
      <c r="NZZ150" s="597"/>
      <c r="OAA150" s="597"/>
      <c r="OAB150" s="597"/>
      <c r="OAC150" s="597"/>
      <c r="OAD150" s="597"/>
      <c r="OAE150" s="597"/>
      <c r="OAF150" s="597"/>
      <c r="OAG150" s="597"/>
      <c r="OAH150" s="597"/>
      <c r="OAI150" s="597"/>
      <c r="OAJ150" s="597"/>
      <c r="OAK150" s="597"/>
      <c r="OAL150" s="597"/>
      <c r="OAM150" s="597"/>
      <c r="OAN150" s="597"/>
      <c r="OAO150" s="597"/>
      <c r="OAP150" s="597"/>
      <c r="OAQ150" s="597"/>
      <c r="OAR150" s="597"/>
      <c r="OAS150" s="597"/>
      <c r="OAT150" s="597"/>
      <c r="OAU150" s="597"/>
      <c r="OAV150" s="597"/>
      <c r="OAW150" s="597"/>
      <c r="OAX150" s="597"/>
      <c r="OAY150" s="597"/>
      <c r="OAZ150" s="597"/>
      <c r="OBA150" s="597"/>
      <c r="OBB150" s="597"/>
      <c r="OBC150" s="597"/>
      <c r="OBD150" s="597"/>
      <c r="OBE150" s="597"/>
      <c r="OBF150" s="597"/>
      <c r="OBG150" s="597"/>
      <c r="OBH150" s="597"/>
      <c r="OBI150" s="597"/>
      <c r="OBJ150" s="597"/>
      <c r="OBK150" s="597"/>
      <c r="OBL150" s="597"/>
      <c r="OBM150" s="597"/>
      <c r="OBN150" s="597"/>
      <c r="OBO150" s="597"/>
      <c r="OBP150" s="597"/>
      <c r="OBQ150" s="597"/>
      <c r="OBR150" s="597"/>
      <c r="OBS150" s="597"/>
      <c r="OBT150" s="597"/>
      <c r="OBU150" s="597"/>
      <c r="OBV150" s="597"/>
      <c r="OBW150" s="597"/>
      <c r="OBX150" s="597"/>
      <c r="OBY150" s="597"/>
      <c r="OBZ150" s="597"/>
      <c r="OCA150" s="597"/>
      <c r="OCB150" s="597"/>
      <c r="OCC150" s="597"/>
      <c r="OCD150" s="597"/>
      <c r="OCE150" s="597"/>
      <c r="OCF150" s="597"/>
      <c r="OCG150" s="597"/>
      <c r="OCH150" s="597"/>
      <c r="OCI150" s="597"/>
      <c r="OCJ150" s="597"/>
      <c r="OCK150" s="597"/>
      <c r="OCL150" s="597"/>
      <c r="OCM150" s="597"/>
      <c r="OCN150" s="597"/>
      <c r="OCO150" s="597"/>
      <c r="OCP150" s="597"/>
      <c r="OCQ150" s="597"/>
      <c r="OCR150" s="597"/>
      <c r="OCS150" s="597"/>
      <c r="OCT150" s="597"/>
      <c r="OCU150" s="597"/>
      <c r="OCV150" s="597"/>
      <c r="OCW150" s="597"/>
      <c r="OCX150" s="597"/>
      <c r="OCY150" s="597"/>
      <c r="OCZ150" s="597"/>
      <c r="ODA150" s="597"/>
      <c r="ODB150" s="597"/>
      <c r="ODC150" s="597"/>
      <c r="ODD150" s="597"/>
      <c r="ODE150" s="597"/>
      <c r="ODF150" s="597"/>
      <c r="ODG150" s="597"/>
      <c r="ODH150" s="597"/>
      <c r="ODI150" s="597"/>
      <c r="ODJ150" s="597"/>
      <c r="ODK150" s="597"/>
      <c r="ODL150" s="597"/>
      <c r="ODM150" s="597"/>
      <c r="ODN150" s="597"/>
      <c r="ODO150" s="597"/>
      <c r="ODP150" s="597"/>
      <c r="ODQ150" s="597"/>
      <c r="ODR150" s="597"/>
      <c r="ODS150" s="597"/>
      <c r="ODT150" s="597"/>
      <c r="ODU150" s="597"/>
      <c r="ODV150" s="597"/>
      <c r="ODW150" s="597"/>
      <c r="ODX150" s="597"/>
      <c r="ODY150" s="597"/>
      <c r="ODZ150" s="597"/>
      <c r="OEA150" s="597"/>
      <c r="OEB150" s="597"/>
      <c r="OEC150" s="597"/>
      <c r="OED150" s="597"/>
      <c r="OEE150" s="597"/>
      <c r="OEF150" s="597"/>
      <c r="OEG150" s="597"/>
      <c r="OEH150" s="597"/>
      <c r="OEI150" s="597"/>
      <c r="OEJ150" s="597"/>
      <c r="OEK150" s="597"/>
      <c r="OEL150" s="597"/>
      <c r="OEM150" s="597"/>
      <c r="OEN150" s="597"/>
      <c r="OEO150" s="597"/>
      <c r="OEP150" s="597"/>
      <c r="OEQ150" s="597"/>
      <c r="OER150" s="597"/>
      <c r="OES150" s="597"/>
      <c r="OET150" s="597"/>
      <c r="OEU150" s="597"/>
      <c r="OEV150" s="597"/>
      <c r="OEW150" s="597"/>
      <c r="OEX150" s="597"/>
      <c r="OEY150" s="597"/>
      <c r="OEZ150" s="597"/>
      <c r="OFA150" s="597"/>
      <c r="OFB150" s="597"/>
      <c r="OFC150" s="597"/>
      <c r="OFD150" s="597"/>
      <c r="OFE150" s="597"/>
      <c r="OFF150" s="597"/>
      <c r="OFG150" s="597"/>
      <c r="OFH150" s="597"/>
      <c r="OFI150" s="597"/>
      <c r="OFJ150" s="597"/>
      <c r="OFK150" s="597"/>
      <c r="OFL150" s="597"/>
      <c r="OFM150" s="597"/>
      <c r="OFN150" s="597"/>
      <c r="OFO150" s="597"/>
      <c r="OFP150" s="597"/>
      <c r="OFQ150" s="597"/>
      <c r="OFR150" s="597"/>
      <c r="OFS150" s="597"/>
      <c r="OFT150" s="597"/>
      <c r="OFU150" s="597"/>
      <c r="OFV150" s="597"/>
      <c r="OFW150" s="597"/>
      <c r="OFX150" s="597"/>
      <c r="OFY150" s="597"/>
      <c r="OFZ150" s="597"/>
      <c r="OGA150" s="597"/>
      <c r="OGB150" s="597"/>
      <c r="OGC150" s="597"/>
      <c r="OGD150" s="597"/>
      <c r="OGE150" s="597"/>
      <c r="OGF150" s="597"/>
      <c r="OGG150" s="597"/>
      <c r="OGH150" s="597"/>
      <c r="OGI150" s="597"/>
      <c r="OGJ150" s="597"/>
      <c r="OGK150" s="597"/>
      <c r="OGL150" s="597"/>
      <c r="OGM150" s="597"/>
      <c r="OGN150" s="597"/>
      <c r="OGO150" s="597"/>
      <c r="OGP150" s="597"/>
      <c r="OGQ150" s="597"/>
      <c r="OGR150" s="597"/>
      <c r="OGS150" s="597"/>
      <c r="OGT150" s="597"/>
      <c r="OGU150" s="597"/>
      <c r="OGV150" s="597"/>
      <c r="OGW150" s="597"/>
      <c r="OGX150" s="597"/>
      <c r="OGY150" s="597"/>
      <c r="OGZ150" s="597"/>
      <c r="OHA150" s="597"/>
      <c r="OHB150" s="597"/>
      <c r="OHC150" s="597"/>
      <c r="OHD150" s="597"/>
      <c r="OHE150" s="597"/>
      <c r="OHF150" s="597"/>
      <c r="OHG150" s="597"/>
      <c r="OHH150" s="597"/>
      <c r="OHI150" s="597"/>
      <c r="OHJ150" s="597"/>
      <c r="OHK150" s="597"/>
      <c r="OHL150" s="597"/>
      <c r="OHM150" s="597"/>
      <c r="OHN150" s="597"/>
      <c r="OHO150" s="597"/>
      <c r="OHP150" s="597"/>
      <c r="OHQ150" s="597"/>
      <c r="OHR150" s="597"/>
      <c r="OHS150" s="597"/>
      <c r="OHT150" s="597"/>
      <c r="OHU150" s="597"/>
      <c r="OHV150" s="597"/>
      <c r="OHW150" s="597"/>
      <c r="OHX150" s="597"/>
      <c r="OHY150" s="597"/>
      <c r="OHZ150" s="597"/>
      <c r="OIA150" s="597"/>
      <c r="OIB150" s="597"/>
      <c r="OIC150" s="597"/>
      <c r="OID150" s="597"/>
      <c r="OIE150" s="597"/>
      <c r="OIF150" s="597"/>
      <c r="OIG150" s="597"/>
      <c r="OIH150" s="597"/>
      <c r="OII150" s="597"/>
      <c r="OIJ150" s="597"/>
      <c r="OIK150" s="597"/>
      <c r="OIL150" s="597"/>
      <c r="OIM150" s="597"/>
      <c r="OIN150" s="597"/>
      <c r="OIO150" s="597"/>
      <c r="OIP150" s="597"/>
      <c r="OIQ150" s="597"/>
      <c r="OIR150" s="597"/>
      <c r="OIS150" s="597"/>
      <c r="OIT150" s="597"/>
      <c r="OIU150" s="597"/>
      <c r="OIV150" s="597"/>
      <c r="OIW150" s="597"/>
      <c r="OIX150" s="597"/>
      <c r="OIY150" s="597"/>
      <c r="OIZ150" s="597"/>
      <c r="OJA150" s="597"/>
      <c r="OJB150" s="597"/>
      <c r="OJC150" s="597"/>
      <c r="OJD150" s="597"/>
      <c r="OJE150" s="597"/>
      <c r="OJF150" s="597"/>
      <c r="OJG150" s="597"/>
      <c r="OJH150" s="597"/>
      <c r="OJI150" s="597"/>
      <c r="OJJ150" s="597"/>
      <c r="OJK150" s="597"/>
      <c r="OJL150" s="597"/>
      <c r="OJM150" s="597"/>
      <c r="OJN150" s="597"/>
      <c r="OJO150" s="597"/>
      <c r="OJP150" s="597"/>
      <c r="OJQ150" s="597"/>
      <c r="OJR150" s="597"/>
      <c r="OJS150" s="597"/>
      <c r="OJT150" s="597"/>
      <c r="OJU150" s="597"/>
      <c r="OJV150" s="597"/>
      <c r="OJW150" s="597"/>
      <c r="OJX150" s="597"/>
      <c r="OJY150" s="597"/>
      <c r="OJZ150" s="597"/>
      <c r="OKA150" s="597"/>
      <c r="OKB150" s="597"/>
      <c r="OKC150" s="597"/>
      <c r="OKD150" s="597"/>
      <c r="OKE150" s="597"/>
      <c r="OKF150" s="597"/>
      <c r="OKG150" s="597"/>
      <c r="OKH150" s="597"/>
      <c r="OKI150" s="597"/>
      <c r="OKJ150" s="597"/>
      <c r="OKK150" s="597"/>
      <c r="OKL150" s="597"/>
      <c r="OKM150" s="597"/>
      <c r="OKN150" s="597"/>
      <c r="OKO150" s="597"/>
      <c r="OKP150" s="597"/>
      <c r="OKQ150" s="597"/>
      <c r="OKR150" s="597"/>
      <c r="OKS150" s="597"/>
      <c r="OKT150" s="597"/>
      <c r="OKU150" s="597"/>
      <c r="OKV150" s="597"/>
      <c r="OKW150" s="597"/>
      <c r="OKX150" s="597"/>
      <c r="OKY150" s="597"/>
      <c r="OKZ150" s="597"/>
      <c r="OLA150" s="597"/>
      <c r="OLB150" s="597"/>
      <c r="OLC150" s="597"/>
      <c r="OLD150" s="597"/>
      <c r="OLE150" s="597"/>
      <c r="OLF150" s="597"/>
      <c r="OLG150" s="597"/>
      <c r="OLH150" s="597"/>
      <c r="OLI150" s="597"/>
      <c r="OLJ150" s="597"/>
      <c r="OLK150" s="597"/>
      <c r="OLL150" s="597"/>
      <c r="OLM150" s="597"/>
      <c r="OLN150" s="597"/>
      <c r="OLO150" s="597"/>
      <c r="OLP150" s="597"/>
      <c r="OLQ150" s="597"/>
      <c r="OLR150" s="597"/>
      <c r="OLS150" s="597"/>
      <c r="OLT150" s="597"/>
      <c r="OLU150" s="597"/>
      <c r="OLV150" s="597"/>
      <c r="OLW150" s="597"/>
      <c r="OLX150" s="597"/>
      <c r="OLY150" s="597"/>
      <c r="OLZ150" s="597"/>
      <c r="OMA150" s="597"/>
      <c r="OMB150" s="597"/>
      <c r="OMC150" s="597"/>
      <c r="OMD150" s="597"/>
      <c r="OME150" s="597"/>
      <c r="OMF150" s="597"/>
      <c r="OMG150" s="597"/>
      <c r="OMH150" s="597"/>
      <c r="OMI150" s="597"/>
      <c r="OMJ150" s="597"/>
      <c r="OMK150" s="597"/>
      <c r="OML150" s="597"/>
      <c r="OMM150" s="597"/>
      <c r="OMN150" s="597"/>
      <c r="OMO150" s="597"/>
      <c r="OMP150" s="597"/>
      <c r="OMQ150" s="597"/>
      <c r="OMR150" s="597"/>
      <c r="OMS150" s="597"/>
      <c r="OMT150" s="597"/>
      <c r="OMU150" s="597"/>
      <c r="OMV150" s="597"/>
      <c r="OMW150" s="597"/>
      <c r="OMX150" s="597"/>
      <c r="OMY150" s="597"/>
      <c r="OMZ150" s="597"/>
      <c r="ONA150" s="597"/>
      <c r="ONB150" s="597"/>
      <c r="ONC150" s="597"/>
      <c r="OND150" s="597"/>
      <c r="ONE150" s="597"/>
      <c r="ONF150" s="597"/>
      <c r="ONG150" s="597"/>
      <c r="ONH150" s="597"/>
      <c r="ONI150" s="597"/>
      <c r="ONJ150" s="597"/>
      <c r="ONK150" s="597"/>
      <c r="ONL150" s="597"/>
      <c r="ONM150" s="597"/>
      <c r="ONN150" s="597"/>
      <c r="ONO150" s="597"/>
      <c r="ONP150" s="597"/>
      <c r="ONQ150" s="597"/>
      <c r="ONR150" s="597"/>
      <c r="ONS150" s="597"/>
      <c r="ONT150" s="597"/>
      <c r="ONU150" s="597"/>
      <c r="ONV150" s="597"/>
      <c r="ONW150" s="597"/>
      <c r="ONX150" s="597"/>
      <c r="ONY150" s="597"/>
      <c r="ONZ150" s="597"/>
      <c r="OOA150" s="597"/>
      <c r="OOB150" s="597"/>
      <c r="OOC150" s="597"/>
      <c r="OOD150" s="597"/>
      <c r="OOE150" s="597"/>
      <c r="OOF150" s="597"/>
      <c r="OOG150" s="597"/>
      <c r="OOH150" s="597"/>
      <c r="OOI150" s="597"/>
      <c r="OOJ150" s="597"/>
      <c r="OOK150" s="597"/>
      <c r="OOL150" s="597"/>
      <c r="OOM150" s="597"/>
      <c r="OON150" s="597"/>
      <c r="OOO150" s="597"/>
      <c r="OOP150" s="597"/>
      <c r="OOQ150" s="597"/>
      <c r="OOR150" s="597"/>
      <c r="OOS150" s="597"/>
      <c r="OOT150" s="597"/>
      <c r="OOU150" s="597"/>
      <c r="OOV150" s="597"/>
      <c r="OOW150" s="597"/>
      <c r="OOX150" s="597"/>
      <c r="OOY150" s="597"/>
      <c r="OOZ150" s="597"/>
      <c r="OPA150" s="597"/>
      <c r="OPB150" s="597"/>
      <c r="OPC150" s="597"/>
      <c r="OPD150" s="597"/>
      <c r="OPE150" s="597"/>
      <c r="OPF150" s="597"/>
      <c r="OPG150" s="597"/>
      <c r="OPH150" s="597"/>
      <c r="OPI150" s="597"/>
      <c r="OPJ150" s="597"/>
      <c r="OPK150" s="597"/>
      <c r="OPL150" s="597"/>
      <c r="OPM150" s="597"/>
      <c r="OPN150" s="597"/>
      <c r="OPO150" s="597"/>
      <c r="OPP150" s="597"/>
      <c r="OPQ150" s="597"/>
      <c r="OPR150" s="597"/>
      <c r="OPS150" s="597"/>
      <c r="OPT150" s="597"/>
      <c r="OPU150" s="597"/>
      <c r="OPV150" s="597"/>
      <c r="OPW150" s="597"/>
      <c r="OPX150" s="597"/>
      <c r="OPY150" s="597"/>
      <c r="OPZ150" s="597"/>
      <c r="OQA150" s="597"/>
      <c r="OQB150" s="597"/>
      <c r="OQC150" s="597"/>
      <c r="OQD150" s="597"/>
      <c r="OQE150" s="597"/>
      <c r="OQF150" s="597"/>
      <c r="OQG150" s="597"/>
      <c r="OQH150" s="597"/>
      <c r="OQI150" s="597"/>
      <c r="OQJ150" s="597"/>
      <c r="OQK150" s="597"/>
      <c r="OQL150" s="597"/>
      <c r="OQM150" s="597"/>
      <c r="OQN150" s="597"/>
      <c r="OQO150" s="597"/>
      <c r="OQP150" s="597"/>
      <c r="OQQ150" s="597"/>
      <c r="OQR150" s="597"/>
      <c r="OQS150" s="597"/>
      <c r="OQT150" s="597"/>
      <c r="OQU150" s="597"/>
      <c r="OQV150" s="597"/>
      <c r="OQW150" s="597"/>
      <c r="OQX150" s="597"/>
      <c r="OQY150" s="597"/>
      <c r="OQZ150" s="597"/>
      <c r="ORA150" s="597"/>
      <c r="ORB150" s="597"/>
      <c r="ORC150" s="597"/>
      <c r="ORD150" s="597"/>
      <c r="ORE150" s="597"/>
      <c r="ORF150" s="597"/>
      <c r="ORG150" s="597"/>
      <c r="ORH150" s="597"/>
      <c r="ORI150" s="597"/>
      <c r="ORJ150" s="597"/>
      <c r="ORK150" s="597"/>
      <c r="ORL150" s="597"/>
      <c r="ORM150" s="597"/>
      <c r="ORN150" s="597"/>
      <c r="ORO150" s="597"/>
      <c r="ORP150" s="597"/>
      <c r="ORQ150" s="597"/>
      <c r="ORR150" s="597"/>
      <c r="ORS150" s="597"/>
      <c r="ORT150" s="597"/>
      <c r="ORU150" s="597"/>
      <c r="ORV150" s="597"/>
      <c r="ORW150" s="597"/>
      <c r="ORX150" s="597"/>
      <c r="ORY150" s="597"/>
      <c r="ORZ150" s="597"/>
      <c r="OSA150" s="597"/>
      <c r="OSB150" s="597"/>
      <c r="OSC150" s="597"/>
      <c r="OSD150" s="597"/>
      <c r="OSE150" s="597"/>
      <c r="OSF150" s="597"/>
      <c r="OSG150" s="597"/>
      <c r="OSH150" s="597"/>
      <c r="OSI150" s="597"/>
      <c r="OSJ150" s="597"/>
      <c r="OSK150" s="597"/>
      <c r="OSL150" s="597"/>
      <c r="OSM150" s="597"/>
      <c r="OSN150" s="597"/>
      <c r="OSO150" s="597"/>
      <c r="OSP150" s="597"/>
      <c r="OSQ150" s="597"/>
      <c r="OSR150" s="597"/>
      <c r="OSS150" s="597"/>
      <c r="OST150" s="597"/>
      <c r="OSU150" s="597"/>
      <c r="OSV150" s="597"/>
      <c r="OSW150" s="597"/>
      <c r="OSX150" s="597"/>
      <c r="OSY150" s="597"/>
      <c r="OSZ150" s="597"/>
      <c r="OTA150" s="597"/>
      <c r="OTB150" s="597"/>
      <c r="OTC150" s="597"/>
      <c r="OTD150" s="597"/>
      <c r="OTE150" s="597"/>
      <c r="OTF150" s="597"/>
      <c r="OTG150" s="597"/>
      <c r="OTH150" s="597"/>
      <c r="OTI150" s="597"/>
      <c r="OTJ150" s="597"/>
      <c r="OTK150" s="597"/>
      <c r="OTL150" s="597"/>
      <c r="OTM150" s="597"/>
      <c r="OTN150" s="597"/>
      <c r="OTO150" s="597"/>
      <c r="OTP150" s="597"/>
      <c r="OTQ150" s="597"/>
      <c r="OTR150" s="597"/>
      <c r="OTS150" s="597"/>
      <c r="OTT150" s="597"/>
      <c r="OTU150" s="597"/>
      <c r="OTV150" s="597"/>
      <c r="OTW150" s="597"/>
      <c r="OTX150" s="597"/>
      <c r="OTY150" s="597"/>
      <c r="OTZ150" s="597"/>
      <c r="OUA150" s="597"/>
      <c r="OUB150" s="597"/>
      <c r="OUC150" s="597"/>
      <c r="OUD150" s="597"/>
      <c r="OUE150" s="597"/>
      <c r="OUF150" s="597"/>
      <c r="OUG150" s="597"/>
      <c r="OUH150" s="597"/>
      <c r="OUI150" s="597"/>
      <c r="OUJ150" s="597"/>
      <c r="OUK150" s="597"/>
      <c r="OUL150" s="597"/>
      <c r="OUM150" s="597"/>
      <c r="OUN150" s="597"/>
      <c r="OUO150" s="597"/>
      <c r="OUP150" s="597"/>
      <c r="OUQ150" s="597"/>
      <c r="OUR150" s="597"/>
      <c r="OUS150" s="597"/>
      <c r="OUT150" s="597"/>
      <c r="OUU150" s="597"/>
      <c r="OUV150" s="597"/>
      <c r="OUW150" s="597"/>
      <c r="OUX150" s="597"/>
      <c r="OUY150" s="597"/>
      <c r="OUZ150" s="597"/>
      <c r="OVA150" s="597"/>
      <c r="OVB150" s="597"/>
      <c r="OVC150" s="597"/>
      <c r="OVD150" s="597"/>
      <c r="OVE150" s="597"/>
      <c r="OVF150" s="597"/>
      <c r="OVG150" s="597"/>
      <c r="OVH150" s="597"/>
      <c r="OVI150" s="597"/>
      <c r="OVJ150" s="597"/>
      <c r="OVK150" s="597"/>
      <c r="OVL150" s="597"/>
      <c r="OVM150" s="597"/>
      <c r="OVN150" s="597"/>
      <c r="OVO150" s="597"/>
      <c r="OVP150" s="597"/>
      <c r="OVQ150" s="597"/>
      <c r="OVR150" s="597"/>
      <c r="OVS150" s="597"/>
      <c r="OVT150" s="597"/>
      <c r="OVU150" s="597"/>
      <c r="OVV150" s="597"/>
      <c r="OVW150" s="597"/>
      <c r="OVX150" s="597"/>
      <c r="OVY150" s="597"/>
      <c r="OVZ150" s="597"/>
      <c r="OWA150" s="597"/>
      <c r="OWB150" s="597"/>
      <c r="OWC150" s="597"/>
      <c r="OWD150" s="597"/>
      <c r="OWE150" s="597"/>
      <c r="OWF150" s="597"/>
      <c r="OWG150" s="597"/>
      <c r="OWH150" s="597"/>
      <c r="OWI150" s="597"/>
      <c r="OWJ150" s="597"/>
      <c r="OWK150" s="597"/>
      <c r="OWL150" s="597"/>
      <c r="OWM150" s="597"/>
      <c r="OWN150" s="597"/>
      <c r="OWO150" s="597"/>
      <c r="OWP150" s="597"/>
      <c r="OWQ150" s="597"/>
      <c r="OWR150" s="597"/>
      <c r="OWS150" s="597"/>
      <c r="OWT150" s="597"/>
      <c r="OWU150" s="597"/>
      <c r="OWV150" s="597"/>
      <c r="OWW150" s="597"/>
      <c r="OWX150" s="597"/>
      <c r="OWY150" s="597"/>
      <c r="OWZ150" s="597"/>
      <c r="OXA150" s="597"/>
      <c r="OXB150" s="597"/>
      <c r="OXC150" s="597"/>
      <c r="OXD150" s="597"/>
      <c r="OXE150" s="597"/>
      <c r="OXF150" s="597"/>
      <c r="OXG150" s="597"/>
      <c r="OXH150" s="597"/>
      <c r="OXI150" s="597"/>
      <c r="OXJ150" s="597"/>
      <c r="OXK150" s="597"/>
      <c r="OXL150" s="597"/>
      <c r="OXM150" s="597"/>
      <c r="OXN150" s="597"/>
      <c r="OXO150" s="597"/>
      <c r="OXP150" s="597"/>
      <c r="OXQ150" s="597"/>
      <c r="OXR150" s="597"/>
      <c r="OXS150" s="597"/>
      <c r="OXT150" s="597"/>
      <c r="OXU150" s="597"/>
      <c r="OXV150" s="597"/>
      <c r="OXW150" s="597"/>
      <c r="OXX150" s="597"/>
      <c r="OXY150" s="597"/>
      <c r="OXZ150" s="597"/>
      <c r="OYA150" s="597"/>
      <c r="OYB150" s="597"/>
      <c r="OYC150" s="597"/>
      <c r="OYD150" s="597"/>
      <c r="OYE150" s="597"/>
      <c r="OYF150" s="597"/>
      <c r="OYG150" s="597"/>
      <c r="OYH150" s="597"/>
      <c r="OYI150" s="597"/>
      <c r="OYJ150" s="597"/>
      <c r="OYK150" s="597"/>
      <c r="OYL150" s="597"/>
      <c r="OYM150" s="597"/>
      <c r="OYN150" s="597"/>
      <c r="OYO150" s="597"/>
      <c r="OYP150" s="597"/>
      <c r="OYQ150" s="597"/>
      <c r="OYR150" s="597"/>
      <c r="OYS150" s="597"/>
      <c r="OYT150" s="597"/>
      <c r="OYU150" s="597"/>
      <c r="OYV150" s="597"/>
      <c r="OYW150" s="597"/>
      <c r="OYX150" s="597"/>
      <c r="OYY150" s="597"/>
      <c r="OYZ150" s="597"/>
      <c r="OZA150" s="597"/>
      <c r="OZB150" s="597"/>
      <c r="OZC150" s="597"/>
      <c r="OZD150" s="597"/>
      <c r="OZE150" s="597"/>
      <c r="OZF150" s="597"/>
      <c r="OZG150" s="597"/>
      <c r="OZH150" s="597"/>
      <c r="OZI150" s="597"/>
      <c r="OZJ150" s="597"/>
      <c r="OZK150" s="597"/>
      <c r="OZL150" s="597"/>
      <c r="OZM150" s="597"/>
      <c r="OZN150" s="597"/>
      <c r="OZO150" s="597"/>
      <c r="OZP150" s="597"/>
      <c r="OZQ150" s="597"/>
      <c r="OZR150" s="597"/>
      <c r="OZS150" s="597"/>
      <c r="OZT150" s="597"/>
      <c r="OZU150" s="597"/>
      <c r="OZV150" s="597"/>
      <c r="OZW150" s="597"/>
      <c r="OZX150" s="597"/>
      <c r="OZY150" s="597"/>
      <c r="OZZ150" s="597"/>
      <c r="PAA150" s="597"/>
      <c r="PAB150" s="597"/>
      <c r="PAC150" s="597"/>
      <c r="PAD150" s="597"/>
      <c r="PAE150" s="597"/>
      <c r="PAF150" s="597"/>
      <c r="PAG150" s="597"/>
      <c r="PAH150" s="597"/>
      <c r="PAI150" s="597"/>
      <c r="PAJ150" s="597"/>
      <c r="PAK150" s="597"/>
      <c r="PAL150" s="597"/>
      <c r="PAM150" s="597"/>
      <c r="PAN150" s="597"/>
      <c r="PAO150" s="597"/>
      <c r="PAP150" s="597"/>
      <c r="PAQ150" s="597"/>
      <c r="PAR150" s="597"/>
      <c r="PAS150" s="597"/>
      <c r="PAT150" s="597"/>
      <c r="PAU150" s="597"/>
      <c r="PAV150" s="597"/>
      <c r="PAW150" s="597"/>
      <c r="PAX150" s="597"/>
      <c r="PAY150" s="597"/>
      <c r="PAZ150" s="597"/>
      <c r="PBA150" s="597"/>
      <c r="PBB150" s="597"/>
      <c r="PBC150" s="597"/>
      <c r="PBD150" s="597"/>
      <c r="PBE150" s="597"/>
      <c r="PBF150" s="597"/>
      <c r="PBG150" s="597"/>
      <c r="PBH150" s="597"/>
      <c r="PBI150" s="597"/>
      <c r="PBJ150" s="597"/>
      <c r="PBK150" s="597"/>
      <c r="PBL150" s="597"/>
      <c r="PBM150" s="597"/>
      <c r="PBN150" s="597"/>
      <c r="PBO150" s="597"/>
      <c r="PBP150" s="597"/>
      <c r="PBQ150" s="597"/>
      <c r="PBR150" s="597"/>
      <c r="PBS150" s="597"/>
      <c r="PBT150" s="597"/>
      <c r="PBU150" s="597"/>
      <c r="PBV150" s="597"/>
      <c r="PBW150" s="597"/>
      <c r="PBX150" s="597"/>
      <c r="PBY150" s="597"/>
      <c r="PBZ150" s="597"/>
      <c r="PCA150" s="597"/>
      <c r="PCB150" s="597"/>
      <c r="PCC150" s="597"/>
      <c r="PCD150" s="597"/>
      <c r="PCE150" s="597"/>
      <c r="PCF150" s="597"/>
      <c r="PCG150" s="597"/>
      <c r="PCH150" s="597"/>
      <c r="PCI150" s="597"/>
      <c r="PCJ150" s="597"/>
      <c r="PCK150" s="597"/>
      <c r="PCL150" s="597"/>
      <c r="PCM150" s="597"/>
      <c r="PCN150" s="597"/>
      <c r="PCO150" s="597"/>
      <c r="PCP150" s="597"/>
      <c r="PCQ150" s="597"/>
      <c r="PCR150" s="597"/>
      <c r="PCS150" s="597"/>
      <c r="PCT150" s="597"/>
      <c r="PCU150" s="597"/>
      <c r="PCV150" s="597"/>
      <c r="PCW150" s="597"/>
      <c r="PCX150" s="597"/>
      <c r="PCY150" s="597"/>
      <c r="PCZ150" s="597"/>
      <c r="PDA150" s="597"/>
      <c r="PDB150" s="597"/>
      <c r="PDC150" s="597"/>
      <c r="PDD150" s="597"/>
      <c r="PDE150" s="597"/>
      <c r="PDF150" s="597"/>
      <c r="PDG150" s="597"/>
      <c r="PDH150" s="597"/>
      <c r="PDI150" s="597"/>
      <c r="PDJ150" s="597"/>
      <c r="PDK150" s="597"/>
      <c r="PDL150" s="597"/>
      <c r="PDM150" s="597"/>
      <c r="PDN150" s="597"/>
      <c r="PDO150" s="597"/>
      <c r="PDP150" s="597"/>
      <c r="PDQ150" s="597"/>
      <c r="PDR150" s="597"/>
      <c r="PDS150" s="597"/>
      <c r="PDT150" s="597"/>
      <c r="PDU150" s="597"/>
      <c r="PDV150" s="597"/>
      <c r="PDW150" s="597"/>
      <c r="PDX150" s="597"/>
      <c r="PDY150" s="597"/>
      <c r="PDZ150" s="597"/>
      <c r="PEA150" s="597"/>
      <c r="PEB150" s="597"/>
      <c r="PEC150" s="597"/>
      <c r="PED150" s="597"/>
      <c r="PEE150" s="597"/>
      <c r="PEF150" s="597"/>
      <c r="PEG150" s="597"/>
      <c r="PEH150" s="597"/>
      <c r="PEI150" s="597"/>
      <c r="PEJ150" s="597"/>
      <c r="PEK150" s="597"/>
      <c r="PEL150" s="597"/>
      <c r="PEM150" s="597"/>
      <c r="PEN150" s="597"/>
      <c r="PEO150" s="597"/>
      <c r="PEP150" s="597"/>
      <c r="PEQ150" s="597"/>
      <c r="PER150" s="597"/>
      <c r="PES150" s="597"/>
      <c r="PET150" s="597"/>
      <c r="PEU150" s="597"/>
      <c r="PEV150" s="597"/>
      <c r="PEW150" s="597"/>
      <c r="PEX150" s="597"/>
      <c r="PEY150" s="597"/>
      <c r="PEZ150" s="597"/>
      <c r="PFA150" s="597"/>
      <c r="PFB150" s="597"/>
      <c r="PFC150" s="597"/>
      <c r="PFD150" s="597"/>
      <c r="PFE150" s="597"/>
      <c r="PFF150" s="597"/>
      <c r="PFG150" s="597"/>
      <c r="PFH150" s="597"/>
      <c r="PFI150" s="597"/>
      <c r="PFJ150" s="597"/>
      <c r="PFK150" s="597"/>
      <c r="PFL150" s="597"/>
      <c r="PFM150" s="597"/>
      <c r="PFN150" s="597"/>
      <c r="PFO150" s="597"/>
      <c r="PFP150" s="597"/>
      <c r="PFQ150" s="597"/>
      <c r="PFR150" s="597"/>
      <c r="PFS150" s="597"/>
      <c r="PFT150" s="597"/>
      <c r="PFU150" s="597"/>
      <c r="PFV150" s="597"/>
      <c r="PFW150" s="597"/>
      <c r="PFX150" s="597"/>
      <c r="PFY150" s="597"/>
      <c r="PFZ150" s="597"/>
      <c r="PGA150" s="597"/>
      <c r="PGB150" s="597"/>
      <c r="PGC150" s="597"/>
      <c r="PGD150" s="597"/>
      <c r="PGE150" s="597"/>
      <c r="PGF150" s="597"/>
      <c r="PGG150" s="597"/>
      <c r="PGH150" s="597"/>
      <c r="PGI150" s="597"/>
      <c r="PGJ150" s="597"/>
      <c r="PGK150" s="597"/>
      <c r="PGL150" s="597"/>
      <c r="PGM150" s="597"/>
      <c r="PGN150" s="597"/>
      <c r="PGO150" s="597"/>
      <c r="PGP150" s="597"/>
      <c r="PGQ150" s="597"/>
      <c r="PGR150" s="597"/>
      <c r="PGS150" s="597"/>
      <c r="PGT150" s="597"/>
      <c r="PGU150" s="597"/>
      <c r="PGV150" s="597"/>
      <c r="PGW150" s="597"/>
      <c r="PGX150" s="597"/>
      <c r="PGY150" s="597"/>
      <c r="PGZ150" s="597"/>
      <c r="PHA150" s="597"/>
      <c r="PHB150" s="597"/>
      <c r="PHC150" s="597"/>
      <c r="PHD150" s="597"/>
      <c r="PHE150" s="597"/>
      <c r="PHF150" s="597"/>
      <c r="PHG150" s="597"/>
      <c r="PHH150" s="597"/>
      <c r="PHI150" s="597"/>
      <c r="PHJ150" s="597"/>
      <c r="PHK150" s="597"/>
      <c r="PHL150" s="597"/>
      <c r="PHM150" s="597"/>
      <c r="PHN150" s="597"/>
      <c r="PHO150" s="597"/>
      <c r="PHP150" s="597"/>
      <c r="PHQ150" s="597"/>
      <c r="PHR150" s="597"/>
      <c r="PHS150" s="597"/>
      <c r="PHT150" s="597"/>
      <c r="PHU150" s="597"/>
      <c r="PHV150" s="597"/>
      <c r="PHW150" s="597"/>
      <c r="PHX150" s="597"/>
      <c r="PHY150" s="597"/>
      <c r="PHZ150" s="597"/>
      <c r="PIA150" s="597"/>
      <c r="PIB150" s="597"/>
      <c r="PIC150" s="597"/>
      <c r="PID150" s="597"/>
      <c r="PIE150" s="597"/>
      <c r="PIF150" s="597"/>
      <c r="PIG150" s="597"/>
      <c r="PIH150" s="597"/>
      <c r="PII150" s="597"/>
      <c r="PIJ150" s="597"/>
      <c r="PIK150" s="597"/>
      <c r="PIL150" s="597"/>
      <c r="PIM150" s="597"/>
      <c r="PIN150" s="597"/>
      <c r="PIO150" s="597"/>
      <c r="PIP150" s="597"/>
      <c r="PIQ150" s="597"/>
      <c r="PIR150" s="597"/>
      <c r="PIS150" s="597"/>
      <c r="PIT150" s="597"/>
      <c r="PIU150" s="597"/>
      <c r="PIV150" s="597"/>
      <c r="PIW150" s="597"/>
      <c r="PIX150" s="597"/>
      <c r="PIY150" s="597"/>
      <c r="PIZ150" s="597"/>
      <c r="PJA150" s="597"/>
      <c r="PJB150" s="597"/>
      <c r="PJC150" s="597"/>
      <c r="PJD150" s="597"/>
      <c r="PJE150" s="597"/>
      <c r="PJF150" s="597"/>
      <c r="PJG150" s="597"/>
      <c r="PJH150" s="597"/>
      <c r="PJI150" s="597"/>
      <c r="PJJ150" s="597"/>
      <c r="PJK150" s="597"/>
      <c r="PJL150" s="597"/>
      <c r="PJM150" s="597"/>
      <c r="PJN150" s="597"/>
      <c r="PJO150" s="597"/>
      <c r="PJP150" s="597"/>
      <c r="PJQ150" s="597"/>
      <c r="PJR150" s="597"/>
      <c r="PJS150" s="597"/>
      <c r="PJT150" s="597"/>
      <c r="PJU150" s="597"/>
      <c r="PJV150" s="597"/>
      <c r="PJW150" s="597"/>
      <c r="PJX150" s="597"/>
      <c r="PJY150" s="597"/>
      <c r="PJZ150" s="597"/>
      <c r="PKA150" s="597"/>
      <c r="PKB150" s="597"/>
      <c r="PKC150" s="597"/>
      <c r="PKD150" s="597"/>
      <c r="PKE150" s="597"/>
      <c r="PKF150" s="597"/>
      <c r="PKG150" s="597"/>
      <c r="PKH150" s="597"/>
      <c r="PKI150" s="597"/>
      <c r="PKJ150" s="597"/>
      <c r="PKK150" s="597"/>
      <c r="PKL150" s="597"/>
      <c r="PKM150" s="597"/>
      <c r="PKN150" s="597"/>
      <c r="PKO150" s="597"/>
      <c r="PKP150" s="597"/>
      <c r="PKQ150" s="597"/>
      <c r="PKR150" s="597"/>
      <c r="PKS150" s="597"/>
      <c r="PKT150" s="597"/>
      <c r="PKU150" s="597"/>
      <c r="PKV150" s="597"/>
      <c r="PKW150" s="597"/>
      <c r="PKX150" s="597"/>
      <c r="PKY150" s="597"/>
      <c r="PKZ150" s="597"/>
      <c r="PLA150" s="597"/>
      <c r="PLB150" s="597"/>
      <c r="PLC150" s="597"/>
      <c r="PLD150" s="597"/>
      <c r="PLE150" s="597"/>
      <c r="PLF150" s="597"/>
      <c r="PLG150" s="597"/>
      <c r="PLH150" s="597"/>
      <c r="PLI150" s="597"/>
      <c r="PLJ150" s="597"/>
      <c r="PLK150" s="597"/>
      <c r="PLL150" s="597"/>
      <c r="PLM150" s="597"/>
      <c r="PLN150" s="597"/>
      <c r="PLO150" s="597"/>
      <c r="PLP150" s="597"/>
      <c r="PLQ150" s="597"/>
      <c r="PLR150" s="597"/>
      <c r="PLS150" s="597"/>
      <c r="PLT150" s="597"/>
      <c r="PLU150" s="597"/>
      <c r="PLV150" s="597"/>
      <c r="PLW150" s="597"/>
      <c r="PLX150" s="597"/>
      <c r="PLY150" s="597"/>
      <c r="PLZ150" s="597"/>
      <c r="PMA150" s="597"/>
      <c r="PMB150" s="597"/>
      <c r="PMC150" s="597"/>
      <c r="PMD150" s="597"/>
      <c r="PME150" s="597"/>
      <c r="PMF150" s="597"/>
      <c r="PMG150" s="597"/>
      <c r="PMH150" s="597"/>
      <c r="PMI150" s="597"/>
      <c r="PMJ150" s="597"/>
      <c r="PMK150" s="597"/>
      <c r="PML150" s="597"/>
      <c r="PMM150" s="597"/>
      <c r="PMN150" s="597"/>
      <c r="PMO150" s="597"/>
      <c r="PMP150" s="597"/>
      <c r="PMQ150" s="597"/>
      <c r="PMR150" s="597"/>
      <c r="PMS150" s="597"/>
      <c r="PMT150" s="597"/>
      <c r="PMU150" s="597"/>
      <c r="PMV150" s="597"/>
      <c r="PMW150" s="597"/>
      <c r="PMX150" s="597"/>
      <c r="PMY150" s="597"/>
      <c r="PMZ150" s="597"/>
      <c r="PNA150" s="597"/>
      <c r="PNB150" s="597"/>
      <c r="PNC150" s="597"/>
      <c r="PND150" s="597"/>
      <c r="PNE150" s="597"/>
      <c r="PNF150" s="597"/>
      <c r="PNG150" s="597"/>
      <c r="PNH150" s="597"/>
      <c r="PNI150" s="597"/>
      <c r="PNJ150" s="597"/>
      <c r="PNK150" s="597"/>
      <c r="PNL150" s="597"/>
      <c r="PNM150" s="597"/>
      <c r="PNN150" s="597"/>
      <c r="PNO150" s="597"/>
      <c r="PNP150" s="597"/>
      <c r="PNQ150" s="597"/>
      <c r="PNR150" s="597"/>
      <c r="PNS150" s="597"/>
      <c r="PNT150" s="597"/>
      <c r="PNU150" s="597"/>
      <c r="PNV150" s="597"/>
      <c r="PNW150" s="597"/>
      <c r="PNX150" s="597"/>
      <c r="PNY150" s="597"/>
      <c r="PNZ150" s="597"/>
      <c r="POA150" s="597"/>
      <c r="POB150" s="597"/>
      <c r="POC150" s="597"/>
      <c r="POD150" s="597"/>
      <c r="POE150" s="597"/>
      <c r="POF150" s="597"/>
      <c r="POG150" s="597"/>
      <c r="POH150" s="597"/>
      <c r="POI150" s="597"/>
      <c r="POJ150" s="597"/>
      <c r="POK150" s="597"/>
      <c r="POL150" s="597"/>
      <c r="POM150" s="597"/>
      <c r="PON150" s="597"/>
      <c r="POO150" s="597"/>
      <c r="POP150" s="597"/>
      <c r="POQ150" s="597"/>
      <c r="POR150" s="597"/>
      <c r="POS150" s="597"/>
      <c r="POT150" s="597"/>
      <c r="POU150" s="597"/>
      <c r="POV150" s="597"/>
      <c r="POW150" s="597"/>
      <c r="POX150" s="597"/>
      <c r="POY150" s="597"/>
      <c r="POZ150" s="597"/>
      <c r="PPA150" s="597"/>
      <c r="PPB150" s="597"/>
      <c r="PPC150" s="597"/>
      <c r="PPD150" s="597"/>
      <c r="PPE150" s="597"/>
      <c r="PPF150" s="597"/>
      <c r="PPG150" s="597"/>
      <c r="PPH150" s="597"/>
      <c r="PPI150" s="597"/>
      <c r="PPJ150" s="597"/>
      <c r="PPK150" s="597"/>
      <c r="PPL150" s="597"/>
      <c r="PPM150" s="597"/>
      <c r="PPN150" s="597"/>
      <c r="PPO150" s="597"/>
      <c r="PPP150" s="597"/>
      <c r="PPQ150" s="597"/>
      <c r="PPR150" s="597"/>
      <c r="PPS150" s="597"/>
      <c r="PPT150" s="597"/>
      <c r="PPU150" s="597"/>
      <c r="PPV150" s="597"/>
      <c r="PPW150" s="597"/>
      <c r="PPX150" s="597"/>
      <c r="PPY150" s="597"/>
      <c r="PPZ150" s="597"/>
      <c r="PQA150" s="597"/>
      <c r="PQB150" s="597"/>
      <c r="PQC150" s="597"/>
      <c r="PQD150" s="597"/>
      <c r="PQE150" s="597"/>
      <c r="PQF150" s="597"/>
      <c r="PQG150" s="597"/>
      <c r="PQH150" s="597"/>
      <c r="PQI150" s="597"/>
      <c r="PQJ150" s="597"/>
      <c r="PQK150" s="597"/>
      <c r="PQL150" s="597"/>
      <c r="PQM150" s="597"/>
      <c r="PQN150" s="597"/>
      <c r="PQO150" s="597"/>
      <c r="PQP150" s="597"/>
      <c r="PQQ150" s="597"/>
      <c r="PQR150" s="597"/>
      <c r="PQS150" s="597"/>
      <c r="PQT150" s="597"/>
      <c r="PQU150" s="597"/>
      <c r="PQV150" s="597"/>
      <c r="PQW150" s="597"/>
      <c r="PQX150" s="597"/>
      <c r="PQY150" s="597"/>
      <c r="PQZ150" s="597"/>
      <c r="PRA150" s="597"/>
      <c r="PRB150" s="597"/>
      <c r="PRC150" s="597"/>
      <c r="PRD150" s="597"/>
      <c r="PRE150" s="597"/>
      <c r="PRF150" s="597"/>
      <c r="PRG150" s="597"/>
      <c r="PRH150" s="597"/>
      <c r="PRI150" s="597"/>
      <c r="PRJ150" s="597"/>
      <c r="PRK150" s="597"/>
      <c r="PRL150" s="597"/>
      <c r="PRM150" s="597"/>
      <c r="PRN150" s="597"/>
      <c r="PRO150" s="597"/>
      <c r="PRP150" s="597"/>
      <c r="PRQ150" s="597"/>
      <c r="PRR150" s="597"/>
      <c r="PRS150" s="597"/>
      <c r="PRT150" s="597"/>
      <c r="PRU150" s="597"/>
      <c r="PRV150" s="597"/>
      <c r="PRW150" s="597"/>
      <c r="PRX150" s="597"/>
      <c r="PRY150" s="597"/>
      <c r="PRZ150" s="597"/>
      <c r="PSA150" s="597"/>
      <c r="PSB150" s="597"/>
      <c r="PSC150" s="597"/>
      <c r="PSD150" s="597"/>
      <c r="PSE150" s="597"/>
      <c r="PSF150" s="597"/>
      <c r="PSG150" s="597"/>
      <c r="PSH150" s="597"/>
      <c r="PSI150" s="597"/>
      <c r="PSJ150" s="597"/>
      <c r="PSK150" s="597"/>
      <c r="PSL150" s="597"/>
      <c r="PSM150" s="597"/>
      <c r="PSN150" s="597"/>
      <c r="PSO150" s="597"/>
      <c r="PSP150" s="597"/>
      <c r="PSQ150" s="597"/>
      <c r="PSR150" s="597"/>
      <c r="PSS150" s="597"/>
      <c r="PST150" s="597"/>
      <c r="PSU150" s="597"/>
      <c r="PSV150" s="597"/>
      <c r="PSW150" s="597"/>
      <c r="PSX150" s="597"/>
      <c r="PSY150" s="597"/>
      <c r="PSZ150" s="597"/>
      <c r="PTA150" s="597"/>
      <c r="PTB150" s="597"/>
      <c r="PTC150" s="597"/>
      <c r="PTD150" s="597"/>
      <c r="PTE150" s="597"/>
      <c r="PTF150" s="597"/>
      <c r="PTG150" s="597"/>
      <c r="PTH150" s="597"/>
      <c r="PTI150" s="597"/>
      <c r="PTJ150" s="597"/>
      <c r="PTK150" s="597"/>
      <c r="PTL150" s="597"/>
      <c r="PTM150" s="597"/>
      <c r="PTN150" s="597"/>
      <c r="PTO150" s="597"/>
      <c r="PTP150" s="597"/>
      <c r="PTQ150" s="597"/>
      <c r="PTR150" s="597"/>
      <c r="PTS150" s="597"/>
      <c r="PTT150" s="597"/>
      <c r="PTU150" s="597"/>
      <c r="PTV150" s="597"/>
      <c r="PTW150" s="597"/>
      <c r="PTX150" s="597"/>
      <c r="PTY150" s="597"/>
      <c r="PTZ150" s="597"/>
      <c r="PUA150" s="597"/>
      <c r="PUB150" s="597"/>
      <c r="PUC150" s="597"/>
      <c r="PUD150" s="597"/>
      <c r="PUE150" s="597"/>
      <c r="PUF150" s="597"/>
      <c r="PUG150" s="597"/>
      <c r="PUH150" s="597"/>
      <c r="PUI150" s="597"/>
      <c r="PUJ150" s="597"/>
      <c r="PUK150" s="597"/>
      <c r="PUL150" s="597"/>
      <c r="PUM150" s="597"/>
      <c r="PUN150" s="597"/>
      <c r="PUO150" s="597"/>
      <c r="PUP150" s="597"/>
      <c r="PUQ150" s="597"/>
      <c r="PUR150" s="597"/>
      <c r="PUS150" s="597"/>
      <c r="PUT150" s="597"/>
      <c r="PUU150" s="597"/>
      <c r="PUV150" s="597"/>
      <c r="PUW150" s="597"/>
      <c r="PUX150" s="597"/>
      <c r="PUY150" s="597"/>
      <c r="PUZ150" s="597"/>
      <c r="PVA150" s="597"/>
      <c r="PVB150" s="597"/>
      <c r="PVC150" s="597"/>
      <c r="PVD150" s="597"/>
      <c r="PVE150" s="597"/>
      <c r="PVF150" s="597"/>
      <c r="PVG150" s="597"/>
      <c r="PVH150" s="597"/>
      <c r="PVI150" s="597"/>
      <c r="PVJ150" s="597"/>
      <c r="PVK150" s="597"/>
      <c r="PVL150" s="597"/>
      <c r="PVM150" s="597"/>
      <c r="PVN150" s="597"/>
      <c r="PVO150" s="597"/>
      <c r="PVP150" s="597"/>
      <c r="PVQ150" s="597"/>
      <c r="PVR150" s="597"/>
      <c r="PVS150" s="597"/>
      <c r="PVT150" s="597"/>
      <c r="PVU150" s="597"/>
      <c r="PVV150" s="597"/>
      <c r="PVW150" s="597"/>
      <c r="PVX150" s="597"/>
      <c r="PVY150" s="597"/>
      <c r="PVZ150" s="597"/>
      <c r="PWA150" s="597"/>
      <c r="PWB150" s="597"/>
      <c r="PWC150" s="597"/>
      <c r="PWD150" s="597"/>
      <c r="PWE150" s="597"/>
      <c r="PWF150" s="597"/>
      <c r="PWG150" s="597"/>
      <c r="PWH150" s="597"/>
      <c r="PWI150" s="597"/>
      <c r="PWJ150" s="597"/>
      <c r="PWK150" s="597"/>
      <c r="PWL150" s="597"/>
      <c r="PWM150" s="597"/>
      <c r="PWN150" s="597"/>
      <c r="PWO150" s="597"/>
      <c r="PWP150" s="597"/>
      <c r="PWQ150" s="597"/>
      <c r="PWR150" s="597"/>
      <c r="PWS150" s="597"/>
      <c r="PWT150" s="597"/>
      <c r="PWU150" s="597"/>
      <c r="PWV150" s="597"/>
      <c r="PWW150" s="597"/>
      <c r="PWX150" s="597"/>
      <c r="PWY150" s="597"/>
      <c r="PWZ150" s="597"/>
      <c r="PXA150" s="597"/>
      <c r="PXB150" s="597"/>
      <c r="PXC150" s="597"/>
      <c r="PXD150" s="597"/>
      <c r="PXE150" s="597"/>
      <c r="PXF150" s="597"/>
      <c r="PXG150" s="597"/>
      <c r="PXH150" s="597"/>
      <c r="PXI150" s="597"/>
      <c r="PXJ150" s="597"/>
      <c r="PXK150" s="597"/>
      <c r="PXL150" s="597"/>
      <c r="PXM150" s="597"/>
      <c r="PXN150" s="597"/>
      <c r="PXO150" s="597"/>
      <c r="PXP150" s="597"/>
      <c r="PXQ150" s="597"/>
      <c r="PXR150" s="597"/>
      <c r="PXS150" s="597"/>
      <c r="PXT150" s="597"/>
      <c r="PXU150" s="597"/>
      <c r="PXV150" s="597"/>
      <c r="PXW150" s="597"/>
      <c r="PXX150" s="597"/>
      <c r="PXY150" s="597"/>
      <c r="PXZ150" s="597"/>
      <c r="PYA150" s="597"/>
      <c r="PYB150" s="597"/>
      <c r="PYC150" s="597"/>
      <c r="PYD150" s="597"/>
      <c r="PYE150" s="597"/>
      <c r="PYF150" s="597"/>
      <c r="PYG150" s="597"/>
      <c r="PYH150" s="597"/>
      <c r="PYI150" s="597"/>
      <c r="PYJ150" s="597"/>
      <c r="PYK150" s="597"/>
      <c r="PYL150" s="597"/>
      <c r="PYM150" s="597"/>
      <c r="PYN150" s="597"/>
      <c r="PYO150" s="597"/>
      <c r="PYP150" s="597"/>
      <c r="PYQ150" s="597"/>
      <c r="PYR150" s="597"/>
      <c r="PYS150" s="597"/>
      <c r="PYT150" s="597"/>
      <c r="PYU150" s="597"/>
      <c r="PYV150" s="597"/>
      <c r="PYW150" s="597"/>
      <c r="PYX150" s="597"/>
      <c r="PYY150" s="597"/>
      <c r="PYZ150" s="597"/>
      <c r="PZA150" s="597"/>
      <c r="PZB150" s="597"/>
      <c r="PZC150" s="597"/>
      <c r="PZD150" s="597"/>
      <c r="PZE150" s="597"/>
      <c r="PZF150" s="597"/>
      <c r="PZG150" s="597"/>
      <c r="PZH150" s="597"/>
      <c r="PZI150" s="597"/>
      <c r="PZJ150" s="597"/>
      <c r="PZK150" s="597"/>
      <c r="PZL150" s="597"/>
      <c r="PZM150" s="597"/>
      <c r="PZN150" s="597"/>
      <c r="PZO150" s="597"/>
      <c r="PZP150" s="597"/>
      <c r="PZQ150" s="597"/>
      <c r="PZR150" s="597"/>
      <c r="PZS150" s="597"/>
      <c r="PZT150" s="597"/>
      <c r="PZU150" s="597"/>
      <c r="PZV150" s="597"/>
      <c r="PZW150" s="597"/>
      <c r="PZX150" s="597"/>
      <c r="PZY150" s="597"/>
      <c r="PZZ150" s="597"/>
      <c r="QAA150" s="597"/>
      <c r="QAB150" s="597"/>
      <c r="QAC150" s="597"/>
      <c r="QAD150" s="597"/>
      <c r="QAE150" s="597"/>
      <c r="QAF150" s="597"/>
      <c r="QAG150" s="597"/>
      <c r="QAH150" s="597"/>
      <c r="QAI150" s="597"/>
      <c r="QAJ150" s="597"/>
      <c r="QAK150" s="597"/>
      <c r="QAL150" s="597"/>
      <c r="QAM150" s="597"/>
      <c r="QAN150" s="597"/>
      <c r="QAO150" s="597"/>
      <c r="QAP150" s="597"/>
      <c r="QAQ150" s="597"/>
      <c r="QAR150" s="597"/>
      <c r="QAS150" s="597"/>
      <c r="QAT150" s="597"/>
      <c r="QAU150" s="597"/>
      <c r="QAV150" s="597"/>
      <c r="QAW150" s="597"/>
      <c r="QAX150" s="597"/>
      <c r="QAY150" s="597"/>
      <c r="QAZ150" s="597"/>
      <c r="QBA150" s="597"/>
      <c r="QBB150" s="597"/>
      <c r="QBC150" s="597"/>
      <c r="QBD150" s="597"/>
      <c r="QBE150" s="597"/>
      <c r="QBF150" s="597"/>
      <c r="QBG150" s="597"/>
      <c r="QBH150" s="597"/>
      <c r="QBI150" s="597"/>
      <c r="QBJ150" s="597"/>
      <c r="QBK150" s="597"/>
      <c r="QBL150" s="597"/>
      <c r="QBM150" s="597"/>
      <c r="QBN150" s="597"/>
      <c r="QBO150" s="597"/>
      <c r="QBP150" s="597"/>
      <c r="QBQ150" s="597"/>
      <c r="QBR150" s="597"/>
      <c r="QBS150" s="597"/>
      <c r="QBT150" s="597"/>
      <c r="QBU150" s="597"/>
      <c r="QBV150" s="597"/>
      <c r="QBW150" s="597"/>
      <c r="QBX150" s="597"/>
      <c r="QBY150" s="597"/>
      <c r="QBZ150" s="597"/>
      <c r="QCA150" s="597"/>
      <c r="QCB150" s="597"/>
      <c r="QCC150" s="597"/>
      <c r="QCD150" s="597"/>
      <c r="QCE150" s="597"/>
      <c r="QCF150" s="597"/>
      <c r="QCG150" s="597"/>
      <c r="QCH150" s="597"/>
      <c r="QCI150" s="597"/>
      <c r="QCJ150" s="597"/>
      <c r="QCK150" s="597"/>
      <c r="QCL150" s="597"/>
      <c r="QCM150" s="597"/>
      <c r="QCN150" s="597"/>
      <c r="QCO150" s="597"/>
      <c r="QCP150" s="597"/>
      <c r="QCQ150" s="597"/>
      <c r="QCR150" s="597"/>
      <c r="QCS150" s="597"/>
      <c r="QCT150" s="597"/>
      <c r="QCU150" s="597"/>
      <c r="QCV150" s="597"/>
      <c r="QCW150" s="597"/>
      <c r="QCX150" s="597"/>
      <c r="QCY150" s="597"/>
      <c r="QCZ150" s="597"/>
      <c r="QDA150" s="597"/>
      <c r="QDB150" s="597"/>
      <c r="QDC150" s="597"/>
      <c r="QDD150" s="597"/>
      <c r="QDE150" s="597"/>
      <c r="QDF150" s="597"/>
      <c r="QDG150" s="597"/>
      <c r="QDH150" s="597"/>
      <c r="QDI150" s="597"/>
      <c r="QDJ150" s="597"/>
      <c r="QDK150" s="597"/>
      <c r="QDL150" s="597"/>
      <c r="QDM150" s="597"/>
      <c r="QDN150" s="597"/>
      <c r="QDO150" s="597"/>
      <c r="QDP150" s="597"/>
      <c r="QDQ150" s="597"/>
      <c r="QDR150" s="597"/>
      <c r="QDS150" s="597"/>
      <c r="QDT150" s="597"/>
      <c r="QDU150" s="597"/>
      <c r="QDV150" s="597"/>
      <c r="QDW150" s="597"/>
      <c r="QDX150" s="597"/>
      <c r="QDY150" s="597"/>
      <c r="QDZ150" s="597"/>
      <c r="QEA150" s="597"/>
      <c r="QEB150" s="597"/>
      <c r="QEC150" s="597"/>
      <c r="QED150" s="597"/>
      <c r="QEE150" s="597"/>
      <c r="QEF150" s="597"/>
      <c r="QEG150" s="597"/>
      <c r="QEH150" s="597"/>
      <c r="QEI150" s="597"/>
      <c r="QEJ150" s="597"/>
      <c r="QEK150" s="597"/>
      <c r="QEL150" s="597"/>
      <c r="QEM150" s="597"/>
      <c r="QEN150" s="597"/>
      <c r="QEO150" s="597"/>
      <c r="QEP150" s="597"/>
      <c r="QEQ150" s="597"/>
      <c r="QER150" s="597"/>
      <c r="QES150" s="597"/>
      <c r="QET150" s="597"/>
      <c r="QEU150" s="597"/>
      <c r="QEV150" s="597"/>
      <c r="QEW150" s="597"/>
      <c r="QEX150" s="597"/>
      <c r="QEY150" s="597"/>
      <c r="QEZ150" s="597"/>
      <c r="QFA150" s="597"/>
      <c r="QFB150" s="597"/>
      <c r="QFC150" s="597"/>
      <c r="QFD150" s="597"/>
      <c r="QFE150" s="597"/>
      <c r="QFF150" s="597"/>
      <c r="QFG150" s="597"/>
      <c r="QFH150" s="597"/>
      <c r="QFI150" s="597"/>
      <c r="QFJ150" s="597"/>
      <c r="QFK150" s="597"/>
      <c r="QFL150" s="597"/>
      <c r="QFM150" s="597"/>
      <c r="QFN150" s="597"/>
      <c r="QFO150" s="597"/>
      <c r="QFP150" s="597"/>
      <c r="QFQ150" s="597"/>
      <c r="QFR150" s="597"/>
      <c r="QFS150" s="597"/>
      <c r="QFT150" s="597"/>
      <c r="QFU150" s="597"/>
      <c r="QFV150" s="597"/>
      <c r="QFW150" s="597"/>
      <c r="QFX150" s="597"/>
      <c r="QFY150" s="597"/>
      <c r="QFZ150" s="597"/>
      <c r="QGA150" s="597"/>
      <c r="QGB150" s="597"/>
      <c r="QGC150" s="597"/>
      <c r="QGD150" s="597"/>
      <c r="QGE150" s="597"/>
      <c r="QGF150" s="597"/>
      <c r="QGG150" s="597"/>
      <c r="QGH150" s="597"/>
      <c r="QGI150" s="597"/>
      <c r="QGJ150" s="597"/>
      <c r="QGK150" s="597"/>
      <c r="QGL150" s="597"/>
      <c r="QGM150" s="597"/>
      <c r="QGN150" s="597"/>
      <c r="QGO150" s="597"/>
      <c r="QGP150" s="597"/>
      <c r="QGQ150" s="597"/>
      <c r="QGR150" s="597"/>
      <c r="QGS150" s="597"/>
      <c r="QGT150" s="597"/>
      <c r="QGU150" s="597"/>
      <c r="QGV150" s="597"/>
      <c r="QGW150" s="597"/>
      <c r="QGX150" s="597"/>
      <c r="QGY150" s="597"/>
      <c r="QGZ150" s="597"/>
      <c r="QHA150" s="597"/>
      <c r="QHB150" s="597"/>
      <c r="QHC150" s="597"/>
      <c r="QHD150" s="597"/>
      <c r="QHE150" s="597"/>
      <c r="QHF150" s="597"/>
      <c r="QHG150" s="597"/>
      <c r="QHH150" s="597"/>
      <c r="QHI150" s="597"/>
      <c r="QHJ150" s="597"/>
      <c r="QHK150" s="597"/>
      <c r="QHL150" s="597"/>
      <c r="QHM150" s="597"/>
      <c r="QHN150" s="597"/>
      <c r="QHO150" s="597"/>
      <c r="QHP150" s="597"/>
      <c r="QHQ150" s="597"/>
      <c r="QHR150" s="597"/>
      <c r="QHS150" s="597"/>
      <c r="QHT150" s="597"/>
      <c r="QHU150" s="597"/>
      <c r="QHV150" s="597"/>
      <c r="QHW150" s="597"/>
      <c r="QHX150" s="597"/>
      <c r="QHY150" s="597"/>
      <c r="QHZ150" s="597"/>
      <c r="QIA150" s="597"/>
      <c r="QIB150" s="597"/>
      <c r="QIC150" s="597"/>
      <c r="QID150" s="597"/>
      <c r="QIE150" s="597"/>
      <c r="QIF150" s="597"/>
      <c r="QIG150" s="597"/>
      <c r="QIH150" s="597"/>
      <c r="QII150" s="597"/>
      <c r="QIJ150" s="597"/>
      <c r="QIK150" s="597"/>
      <c r="QIL150" s="597"/>
      <c r="QIM150" s="597"/>
      <c r="QIN150" s="597"/>
      <c r="QIO150" s="597"/>
      <c r="QIP150" s="597"/>
      <c r="QIQ150" s="597"/>
      <c r="QIR150" s="597"/>
      <c r="QIS150" s="597"/>
      <c r="QIT150" s="597"/>
      <c r="QIU150" s="597"/>
      <c r="QIV150" s="597"/>
      <c r="QIW150" s="597"/>
      <c r="QIX150" s="597"/>
      <c r="QIY150" s="597"/>
      <c r="QIZ150" s="597"/>
      <c r="QJA150" s="597"/>
      <c r="QJB150" s="597"/>
      <c r="QJC150" s="597"/>
      <c r="QJD150" s="597"/>
      <c r="QJE150" s="597"/>
      <c r="QJF150" s="597"/>
      <c r="QJG150" s="597"/>
      <c r="QJH150" s="597"/>
      <c r="QJI150" s="597"/>
      <c r="QJJ150" s="597"/>
      <c r="QJK150" s="597"/>
      <c r="QJL150" s="597"/>
      <c r="QJM150" s="597"/>
      <c r="QJN150" s="597"/>
      <c r="QJO150" s="597"/>
      <c r="QJP150" s="597"/>
      <c r="QJQ150" s="597"/>
      <c r="QJR150" s="597"/>
      <c r="QJS150" s="597"/>
      <c r="QJT150" s="597"/>
      <c r="QJU150" s="597"/>
      <c r="QJV150" s="597"/>
      <c r="QJW150" s="597"/>
      <c r="QJX150" s="597"/>
      <c r="QJY150" s="597"/>
      <c r="QJZ150" s="597"/>
      <c r="QKA150" s="597"/>
      <c r="QKB150" s="597"/>
      <c r="QKC150" s="597"/>
      <c r="QKD150" s="597"/>
      <c r="QKE150" s="597"/>
      <c r="QKF150" s="597"/>
      <c r="QKG150" s="597"/>
      <c r="QKH150" s="597"/>
      <c r="QKI150" s="597"/>
      <c r="QKJ150" s="597"/>
      <c r="QKK150" s="597"/>
      <c r="QKL150" s="597"/>
      <c r="QKM150" s="597"/>
      <c r="QKN150" s="597"/>
      <c r="QKO150" s="597"/>
      <c r="QKP150" s="597"/>
      <c r="QKQ150" s="597"/>
      <c r="QKR150" s="597"/>
      <c r="QKS150" s="597"/>
      <c r="QKT150" s="597"/>
      <c r="QKU150" s="597"/>
      <c r="QKV150" s="597"/>
      <c r="QKW150" s="597"/>
      <c r="QKX150" s="597"/>
      <c r="QKY150" s="597"/>
      <c r="QKZ150" s="597"/>
      <c r="QLA150" s="597"/>
      <c r="QLB150" s="597"/>
      <c r="QLC150" s="597"/>
      <c r="QLD150" s="597"/>
      <c r="QLE150" s="597"/>
      <c r="QLF150" s="597"/>
      <c r="QLG150" s="597"/>
      <c r="QLH150" s="597"/>
      <c r="QLI150" s="597"/>
      <c r="QLJ150" s="597"/>
      <c r="QLK150" s="597"/>
      <c r="QLL150" s="597"/>
      <c r="QLM150" s="597"/>
      <c r="QLN150" s="597"/>
      <c r="QLO150" s="597"/>
      <c r="QLP150" s="597"/>
      <c r="QLQ150" s="597"/>
      <c r="QLR150" s="597"/>
      <c r="QLS150" s="597"/>
      <c r="QLT150" s="597"/>
      <c r="QLU150" s="597"/>
      <c r="QLV150" s="597"/>
      <c r="QLW150" s="597"/>
      <c r="QLX150" s="597"/>
      <c r="QLY150" s="597"/>
      <c r="QLZ150" s="597"/>
      <c r="QMA150" s="597"/>
      <c r="QMB150" s="597"/>
      <c r="QMC150" s="597"/>
      <c r="QMD150" s="597"/>
      <c r="QME150" s="597"/>
      <c r="QMF150" s="597"/>
      <c r="QMG150" s="597"/>
      <c r="QMH150" s="597"/>
      <c r="QMI150" s="597"/>
      <c r="QMJ150" s="597"/>
      <c r="QMK150" s="597"/>
      <c r="QML150" s="597"/>
      <c r="QMM150" s="597"/>
      <c r="QMN150" s="597"/>
      <c r="QMO150" s="597"/>
      <c r="QMP150" s="597"/>
      <c r="QMQ150" s="597"/>
      <c r="QMR150" s="597"/>
      <c r="QMS150" s="597"/>
      <c r="QMT150" s="597"/>
      <c r="QMU150" s="597"/>
      <c r="QMV150" s="597"/>
      <c r="QMW150" s="597"/>
      <c r="QMX150" s="597"/>
      <c r="QMY150" s="597"/>
      <c r="QMZ150" s="597"/>
      <c r="QNA150" s="597"/>
      <c r="QNB150" s="597"/>
      <c r="QNC150" s="597"/>
      <c r="QND150" s="597"/>
      <c r="QNE150" s="597"/>
      <c r="QNF150" s="597"/>
      <c r="QNG150" s="597"/>
      <c r="QNH150" s="597"/>
      <c r="QNI150" s="597"/>
      <c r="QNJ150" s="597"/>
      <c r="QNK150" s="597"/>
      <c r="QNL150" s="597"/>
      <c r="QNM150" s="597"/>
      <c r="QNN150" s="597"/>
      <c r="QNO150" s="597"/>
      <c r="QNP150" s="597"/>
      <c r="QNQ150" s="597"/>
      <c r="QNR150" s="597"/>
      <c r="QNS150" s="597"/>
      <c r="QNT150" s="597"/>
      <c r="QNU150" s="597"/>
      <c r="QNV150" s="597"/>
      <c r="QNW150" s="597"/>
      <c r="QNX150" s="597"/>
      <c r="QNY150" s="597"/>
      <c r="QNZ150" s="597"/>
      <c r="QOA150" s="597"/>
      <c r="QOB150" s="597"/>
      <c r="QOC150" s="597"/>
      <c r="QOD150" s="597"/>
      <c r="QOE150" s="597"/>
      <c r="QOF150" s="597"/>
      <c r="QOG150" s="597"/>
      <c r="QOH150" s="597"/>
      <c r="QOI150" s="597"/>
      <c r="QOJ150" s="597"/>
      <c r="QOK150" s="597"/>
      <c r="QOL150" s="597"/>
      <c r="QOM150" s="597"/>
      <c r="QON150" s="597"/>
      <c r="QOO150" s="597"/>
      <c r="QOP150" s="597"/>
      <c r="QOQ150" s="597"/>
      <c r="QOR150" s="597"/>
      <c r="QOS150" s="597"/>
      <c r="QOT150" s="597"/>
      <c r="QOU150" s="597"/>
      <c r="QOV150" s="597"/>
      <c r="QOW150" s="597"/>
      <c r="QOX150" s="597"/>
      <c r="QOY150" s="597"/>
      <c r="QOZ150" s="597"/>
      <c r="QPA150" s="597"/>
      <c r="QPB150" s="597"/>
      <c r="QPC150" s="597"/>
      <c r="QPD150" s="597"/>
      <c r="QPE150" s="597"/>
      <c r="QPF150" s="597"/>
      <c r="QPG150" s="597"/>
      <c r="QPH150" s="597"/>
      <c r="QPI150" s="597"/>
      <c r="QPJ150" s="597"/>
      <c r="QPK150" s="597"/>
      <c r="QPL150" s="597"/>
      <c r="QPM150" s="597"/>
      <c r="QPN150" s="597"/>
      <c r="QPO150" s="597"/>
      <c r="QPP150" s="597"/>
      <c r="QPQ150" s="597"/>
      <c r="QPR150" s="597"/>
      <c r="QPS150" s="597"/>
      <c r="QPT150" s="597"/>
      <c r="QPU150" s="597"/>
      <c r="QPV150" s="597"/>
      <c r="QPW150" s="597"/>
      <c r="QPX150" s="597"/>
      <c r="QPY150" s="597"/>
      <c r="QPZ150" s="597"/>
      <c r="QQA150" s="597"/>
      <c r="QQB150" s="597"/>
      <c r="QQC150" s="597"/>
      <c r="QQD150" s="597"/>
      <c r="QQE150" s="597"/>
      <c r="QQF150" s="597"/>
      <c r="QQG150" s="597"/>
      <c r="QQH150" s="597"/>
      <c r="QQI150" s="597"/>
      <c r="QQJ150" s="597"/>
      <c r="QQK150" s="597"/>
      <c r="QQL150" s="597"/>
      <c r="QQM150" s="597"/>
      <c r="QQN150" s="597"/>
      <c r="QQO150" s="597"/>
      <c r="QQP150" s="597"/>
      <c r="QQQ150" s="597"/>
      <c r="QQR150" s="597"/>
      <c r="QQS150" s="597"/>
      <c r="QQT150" s="597"/>
      <c r="QQU150" s="597"/>
      <c r="QQV150" s="597"/>
      <c r="QQW150" s="597"/>
      <c r="QQX150" s="597"/>
      <c r="QQY150" s="597"/>
      <c r="QQZ150" s="597"/>
      <c r="QRA150" s="597"/>
      <c r="QRB150" s="597"/>
      <c r="QRC150" s="597"/>
      <c r="QRD150" s="597"/>
      <c r="QRE150" s="597"/>
      <c r="QRF150" s="597"/>
      <c r="QRG150" s="597"/>
      <c r="QRH150" s="597"/>
      <c r="QRI150" s="597"/>
      <c r="QRJ150" s="597"/>
      <c r="QRK150" s="597"/>
      <c r="QRL150" s="597"/>
      <c r="QRM150" s="597"/>
      <c r="QRN150" s="597"/>
      <c r="QRO150" s="597"/>
      <c r="QRP150" s="597"/>
      <c r="QRQ150" s="597"/>
      <c r="QRR150" s="597"/>
      <c r="QRS150" s="597"/>
      <c r="QRT150" s="597"/>
      <c r="QRU150" s="597"/>
      <c r="QRV150" s="597"/>
      <c r="QRW150" s="597"/>
      <c r="QRX150" s="597"/>
      <c r="QRY150" s="597"/>
      <c r="QRZ150" s="597"/>
      <c r="QSA150" s="597"/>
      <c r="QSB150" s="597"/>
      <c r="QSC150" s="597"/>
      <c r="QSD150" s="597"/>
      <c r="QSE150" s="597"/>
      <c r="QSF150" s="597"/>
      <c r="QSG150" s="597"/>
      <c r="QSH150" s="597"/>
      <c r="QSI150" s="597"/>
      <c r="QSJ150" s="597"/>
      <c r="QSK150" s="597"/>
      <c r="QSL150" s="597"/>
      <c r="QSM150" s="597"/>
      <c r="QSN150" s="597"/>
      <c r="QSO150" s="597"/>
      <c r="QSP150" s="597"/>
      <c r="QSQ150" s="597"/>
      <c r="QSR150" s="597"/>
      <c r="QSS150" s="597"/>
      <c r="QST150" s="597"/>
      <c r="QSU150" s="597"/>
      <c r="QSV150" s="597"/>
      <c r="QSW150" s="597"/>
      <c r="QSX150" s="597"/>
      <c r="QSY150" s="597"/>
      <c r="QSZ150" s="597"/>
      <c r="QTA150" s="597"/>
      <c r="QTB150" s="597"/>
      <c r="QTC150" s="597"/>
      <c r="QTD150" s="597"/>
      <c r="QTE150" s="597"/>
      <c r="QTF150" s="597"/>
      <c r="QTG150" s="597"/>
      <c r="QTH150" s="597"/>
      <c r="QTI150" s="597"/>
      <c r="QTJ150" s="597"/>
      <c r="QTK150" s="597"/>
      <c r="QTL150" s="597"/>
      <c r="QTM150" s="597"/>
      <c r="QTN150" s="597"/>
      <c r="QTO150" s="597"/>
      <c r="QTP150" s="597"/>
      <c r="QTQ150" s="597"/>
      <c r="QTR150" s="597"/>
      <c r="QTS150" s="597"/>
      <c r="QTT150" s="597"/>
      <c r="QTU150" s="597"/>
      <c r="QTV150" s="597"/>
      <c r="QTW150" s="597"/>
      <c r="QTX150" s="597"/>
      <c r="QTY150" s="597"/>
      <c r="QTZ150" s="597"/>
      <c r="QUA150" s="597"/>
      <c r="QUB150" s="597"/>
      <c r="QUC150" s="597"/>
      <c r="QUD150" s="597"/>
      <c r="QUE150" s="597"/>
      <c r="QUF150" s="597"/>
      <c r="QUG150" s="597"/>
      <c r="QUH150" s="597"/>
      <c r="QUI150" s="597"/>
      <c r="QUJ150" s="597"/>
      <c r="QUK150" s="597"/>
      <c r="QUL150" s="597"/>
      <c r="QUM150" s="597"/>
      <c r="QUN150" s="597"/>
      <c r="QUO150" s="597"/>
      <c r="QUP150" s="597"/>
      <c r="QUQ150" s="597"/>
      <c r="QUR150" s="597"/>
      <c r="QUS150" s="597"/>
      <c r="QUT150" s="597"/>
      <c r="QUU150" s="597"/>
      <c r="QUV150" s="597"/>
      <c r="QUW150" s="597"/>
      <c r="QUX150" s="597"/>
      <c r="QUY150" s="597"/>
      <c r="QUZ150" s="597"/>
      <c r="QVA150" s="597"/>
      <c r="QVB150" s="597"/>
      <c r="QVC150" s="597"/>
      <c r="QVD150" s="597"/>
      <c r="QVE150" s="597"/>
      <c r="QVF150" s="597"/>
      <c r="QVG150" s="597"/>
      <c r="QVH150" s="597"/>
      <c r="QVI150" s="597"/>
      <c r="QVJ150" s="597"/>
      <c r="QVK150" s="597"/>
      <c r="QVL150" s="597"/>
      <c r="QVM150" s="597"/>
      <c r="QVN150" s="597"/>
      <c r="QVO150" s="597"/>
      <c r="QVP150" s="597"/>
      <c r="QVQ150" s="597"/>
      <c r="QVR150" s="597"/>
      <c r="QVS150" s="597"/>
      <c r="QVT150" s="597"/>
      <c r="QVU150" s="597"/>
      <c r="QVV150" s="597"/>
      <c r="QVW150" s="597"/>
      <c r="QVX150" s="597"/>
      <c r="QVY150" s="597"/>
      <c r="QVZ150" s="597"/>
      <c r="QWA150" s="597"/>
      <c r="QWB150" s="597"/>
      <c r="QWC150" s="597"/>
      <c r="QWD150" s="597"/>
      <c r="QWE150" s="597"/>
      <c r="QWF150" s="597"/>
      <c r="QWG150" s="597"/>
      <c r="QWH150" s="597"/>
      <c r="QWI150" s="597"/>
      <c r="QWJ150" s="597"/>
      <c r="QWK150" s="597"/>
      <c r="QWL150" s="597"/>
      <c r="QWM150" s="597"/>
      <c r="QWN150" s="597"/>
      <c r="QWO150" s="597"/>
      <c r="QWP150" s="597"/>
      <c r="QWQ150" s="597"/>
      <c r="QWR150" s="597"/>
      <c r="QWS150" s="597"/>
      <c r="QWT150" s="597"/>
      <c r="QWU150" s="597"/>
      <c r="QWV150" s="597"/>
      <c r="QWW150" s="597"/>
      <c r="QWX150" s="597"/>
      <c r="QWY150" s="597"/>
      <c r="QWZ150" s="597"/>
      <c r="QXA150" s="597"/>
      <c r="QXB150" s="597"/>
      <c r="QXC150" s="597"/>
      <c r="QXD150" s="597"/>
      <c r="QXE150" s="597"/>
      <c r="QXF150" s="597"/>
      <c r="QXG150" s="597"/>
      <c r="QXH150" s="597"/>
      <c r="QXI150" s="597"/>
      <c r="QXJ150" s="597"/>
      <c r="QXK150" s="597"/>
      <c r="QXL150" s="597"/>
      <c r="QXM150" s="597"/>
      <c r="QXN150" s="597"/>
      <c r="QXO150" s="597"/>
      <c r="QXP150" s="597"/>
      <c r="QXQ150" s="597"/>
      <c r="QXR150" s="597"/>
      <c r="QXS150" s="597"/>
      <c r="QXT150" s="597"/>
      <c r="QXU150" s="597"/>
      <c r="QXV150" s="597"/>
      <c r="QXW150" s="597"/>
      <c r="QXX150" s="597"/>
      <c r="QXY150" s="597"/>
      <c r="QXZ150" s="597"/>
      <c r="QYA150" s="597"/>
      <c r="QYB150" s="597"/>
      <c r="QYC150" s="597"/>
      <c r="QYD150" s="597"/>
      <c r="QYE150" s="597"/>
      <c r="QYF150" s="597"/>
      <c r="QYG150" s="597"/>
      <c r="QYH150" s="597"/>
      <c r="QYI150" s="597"/>
      <c r="QYJ150" s="597"/>
      <c r="QYK150" s="597"/>
      <c r="QYL150" s="597"/>
      <c r="QYM150" s="597"/>
      <c r="QYN150" s="597"/>
      <c r="QYO150" s="597"/>
      <c r="QYP150" s="597"/>
      <c r="QYQ150" s="597"/>
      <c r="QYR150" s="597"/>
      <c r="QYS150" s="597"/>
      <c r="QYT150" s="597"/>
      <c r="QYU150" s="597"/>
      <c r="QYV150" s="597"/>
      <c r="QYW150" s="597"/>
      <c r="QYX150" s="597"/>
      <c r="QYY150" s="597"/>
      <c r="QYZ150" s="597"/>
      <c r="QZA150" s="597"/>
      <c r="QZB150" s="597"/>
      <c r="QZC150" s="597"/>
      <c r="QZD150" s="597"/>
      <c r="QZE150" s="597"/>
      <c r="QZF150" s="597"/>
      <c r="QZG150" s="597"/>
      <c r="QZH150" s="597"/>
      <c r="QZI150" s="597"/>
      <c r="QZJ150" s="597"/>
      <c r="QZK150" s="597"/>
      <c r="QZL150" s="597"/>
      <c r="QZM150" s="597"/>
      <c r="QZN150" s="597"/>
      <c r="QZO150" s="597"/>
      <c r="QZP150" s="597"/>
      <c r="QZQ150" s="597"/>
      <c r="QZR150" s="597"/>
      <c r="QZS150" s="597"/>
      <c r="QZT150" s="597"/>
      <c r="QZU150" s="597"/>
      <c r="QZV150" s="597"/>
      <c r="QZW150" s="597"/>
      <c r="QZX150" s="597"/>
      <c r="QZY150" s="597"/>
      <c r="QZZ150" s="597"/>
      <c r="RAA150" s="597"/>
      <c r="RAB150" s="597"/>
      <c r="RAC150" s="597"/>
      <c r="RAD150" s="597"/>
      <c r="RAE150" s="597"/>
      <c r="RAF150" s="597"/>
      <c r="RAG150" s="597"/>
      <c r="RAH150" s="597"/>
      <c r="RAI150" s="597"/>
      <c r="RAJ150" s="597"/>
      <c r="RAK150" s="597"/>
      <c r="RAL150" s="597"/>
      <c r="RAM150" s="597"/>
      <c r="RAN150" s="597"/>
      <c r="RAO150" s="597"/>
      <c r="RAP150" s="597"/>
      <c r="RAQ150" s="597"/>
      <c r="RAR150" s="597"/>
      <c r="RAS150" s="597"/>
      <c r="RAT150" s="597"/>
      <c r="RAU150" s="597"/>
      <c r="RAV150" s="597"/>
      <c r="RAW150" s="597"/>
      <c r="RAX150" s="597"/>
      <c r="RAY150" s="597"/>
      <c r="RAZ150" s="597"/>
      <c r="RBA150" s="597"/>
      <c r="RBB150" s="597"/>
      <c r="RBC150" s="597"/>
      <c r="RBD150" s="597"/>
      <c r="RBE150" s="597"/>
      <c r="RBF150" s="597"/>
      <c r="RBG150" s="597"/>
      <c r="RBH150" s="597"/>
      <c r="RBI150" s="597"/>
      <c r="RBJ150" s="597"/>
      <c r="RBK150" s="597"/>
      <c r="RBL150" s="597"/>
      <c r="RBM150" s="597"/>
      <c r="RBN150" s="597"/>
      <c r="RBO150" s="597"/>
      <c r="RBP150" s="597"/>
      <c r="RBQ150" s="597"/>
      <c r="RBR150" s="597"/>
      <c r="RBS150" s="597"/>
      <c r="RBT150" s="597"/>
      <c r="RBU150" s="597"/>
      <c r="RBV150" s="597"/>
      <c r="RBW150" s="597"/>
      <c r="RBX150" s="597"/>
      <c r="RBY150" s="597"/>
      <c r="RBZ150" s="597"/>
      <c r="RCA150" s="597"/>
      <c r="RCB150" s="597"/>
      <c r="RCC150" s="597"/>
      <c r="RCD150" s="597"/>
      <c r="RCE150" s="597"/>
      <c r="RCF150" s="597"/>
      <c r="RCG150" s="597"/>
      <c r="RCH150" s="597"/>
      <c r="RCI150" s="597"/>
      <c r="RCJ150" s="597"/>
      <c r="RCK150" s="597"/>
      <c r="RCL150" s="597"/>
      <c r="RCM150" s="597"/>
      <c r="RCN150" s="597"/>
      <c r="RCO150" s="597"/>
      <c r="RCP150" s="597"/>
      <c r="RCQ150" s="597"/>
      <c r="RCR150" s="597"/>
      <c r="RCS150" s="597"/>
      <c r="RCT150" s="597"/>
      <c r="RCU150" s="597"/>
      <c r="RCV150" s="597"/>
      <c r="RCW150" s="597"/>
      <c r="RCX150" s="597"/>
      <c r="RCY150" s="597"/>
      <c r="RCZ150" s="597"/>
      <c r="RDA150" s="597"/>
      <c r="RDB150" s="597"/>
      <c r="RDC150" s="597"/>
      <c r="RDD150" s="597"/>
      <c r="RDE150" s="597"/>
      <c r="RDF150" s="597"/>
      <c r="RDG150" s="597"/>
      <c r="RDH150" s="597"/>
      <c r="RDI150" s="597"/>
      <c r="RDJ150" s="597"/>
      <c r="RDK150" s="597"/>
      <c r="RDL150" s="597"/>
      <c r="RDM150" s="597"/>
      <c r="RDN150" s="597"/>
      <c r="RDO150" s="597"/>
      <c r="RDP150" s="597"/>
      <c r="RDQ150" s="597"/>
      <c r="RDR150" s="597"/>
      <c r="RDS150" s="597"/>
      <c r="RDT150" s="597"/>
      <c r="RDU150" s="597"/>
      <c r="RDV150" s="597"/>
      <c r="RDW150" s="597"/>
      <c r="RDX150" s="597"/>
      <c r="RDY150" s="597"/>
      <c r="RDZ150" s="597"/>
      <c r="REA150" s="597"/>
      <c r="REB150" s="597"/>
      <c r="REC150" s="597"/>
      <c r="RED150" s="597"/>
      <c r="REE150" s="597"/>
      <c r="REF150" s="597"/>
      <c r="REG150" s="597"/>
      <c r="REH150" s="597"/>
      <c r="REI150" s="597"/>
      <c r="REJ150" s="597"/>
      <c r="REK150" s="597"/>
      <c r="REL150" s="597"/>
      <c r="REM150" s="597"/>
      <c r="REN150" s="597"/>
      <c r="REO150" s="597"/>
      <c r="REP150" s="597"/>
      <c r="REQ150" s="597"/>
      <c r="RER150" s="597"/>
      <c r="RES150" s="597"/>
      <c r="RET150" s="597"/>
      <c r="REU150" s="597"/>
      <c r="REV150" s="597"/>
      <c r="REW150" s="597"/>
      <c r="REX150" s="597"/>
      <c r="REY150" s="597"/>
      <c r="REZ150" s="597"/>
      <c r="RFA150" s="597"/>
      <c r="RFB150" s="597"/>
      <c r="RFC150" s="597"/>
      <c r="RFD150" s="597"/>
      <c r="RFE150" s="597"/>
      <c r="RFF150" s="597"/>
      <c r="RFG150" s="597"/>
      <c r="RFH150" s="597"/>
      <c r="RFI150" s="597"/>
      <c r="RFJ150" s="597"/>
      <c r="RFK150" s="597"/>
      <c r="RFL150" s="597"/>
      <c r="RFM150" s="597"/>
      <c r="RFN150" s="597"/>
      <c r="RFO150" s="597"/>
      <c r="RFP150" s="597"/>
      <c r="RFQ150" s="597"/>
      <c r="RFR150" s="597"/>
      <c r="RFS150" s="597"/>
      <c r="RFT150" s="597"/>
      <c r="RFU150" s="597"/>
      <c r="RFV150" s="597"/>
      <c r="RFW150" s="597"/>
      <c r="RFX150" s="597"/>
      <c r="RFY150" s="597"/>
      <c r="RFZ150" s="597"/>
      <c r="RGA150" s="597"/>
      <c r="RGB150" s="597"/>
      <c r="RGC150" s="597"/>
      <c r="RGD150" s="597"/>
      <c r="RGE150" s="597"/>
      <c r="RGF150" s="597"/>
      <c r="RGG150" s="597"/>
      <c r="RGH150" s="597"/>
      <c r="RGI150" s="597"/>
      <c r="RGJ150" s="597"/>
      <c r="RGK150" s="597"/>
      <c r="RGL150" s="597"/>
      <c r="RGM150" s="597"/>
      <c r="RGN150" s="597"/>
      <c r="RGO150" s="597"/>
      <c r="RGP150" s="597"/>
      <c r="RGQ150" s="597"/>
      <c r="RGR150" s="597"/>
      <c r="RGS150" s="597"/>
      <c r="RGT150" s="597"/>
      <c r="RGU150" s="597"/>
      <c r="RGV150" s="597"/>
      <c r="RGW150" s="597"/>
      <c r="RGX150" s="597"/>
      <c r="RGY150" s="597"/>
      <c r="RGZ150" s="597"/>
      <c r="RHA150" s="597"/>
      <c r="RHB150" s="597"/>
      <c r="RHC150" s="597"/>
      <c r="RHD150" s="597"/>
      <c r="RHE150" s="597"/>
      <c r="RHF150" s="597"/>
      <c r="RHG150" s="597"/>
      <c r="RHH150" s="597"/>
      <c r="RHI150" s="597"/>
      <c r="RHJ150" s="597"/>
      <c r="RHK150" s="597"/>
      <c r="RHL150" s="597"/>
      <c r="RHM150" s="597"/>
      <c r="RHN150" s="597"/>
      <c r="RHO150" s="597"/>
      <c r="RHP150" s="597"/>
      <c r="RHQ150" s="597"/>
      <c r="RHR150" s="597"/>
      <c r="RHS150" s="597"/>
      <c r="RHT150" s="597"/>
      <c r="RHU150" s="597"/>
      <c r="RHV150" s="597"/>
      <c r="RHW150" s="597"/>
      <c r="RHX150" s="597"/>
      <c r="RHY150" s="597"/>
      <c r="RHZ150" s="597"/>
      <c r="RIA150" s="597"/>
      <c r="RIB150" s="597"/>
      <c r="RIC150" s="597"/>
      <c r="RID150" s="597"/>
      <c r="RIE150" s="597"/>
      <c r="RIF150" s="597"/>
      <c r="RIG150" s="597"/>
      <c r="RIH150" s="597"/>
      <c r="RII150" s="597"/>
      <c r="RIJ150" s="597"/>
      <c r="RIK150" s="597"/>
      <c r="RIL150" s="597"/>
      <c r="RIM150" s="597"/>
      <c r="RIN150" s="597"/>
      <c r="RIO150" s="597"/>
      <c r="RIP150" s="597"/>
      <c r="RIQ150" s="597"/>
      <c r="RIR150" s="597"/>
      <c r="RIS150" s="597"/>
      <c r="RIT150" s="597"/>
      <c r="RIU150" s="597"/>
      <c r="RIV150" s="597"/>
      <c r="RIW150" s="597"/>
      <c r="RIX150" s="597"/>
      <c r="RIY150" s="597"/>
      <c r="RIZ150" s="597"/>
      <c r="RJA150" s="597"/>
      <c r="RJB150" s="597"/>
      <c r="RJC150" s="597"/>
      <c r="RJD150" s="597"/>
      <c r="RJE150" s="597"/>
      <c r="RJF150" s="597"/>
      <c r="RJG150" s="597"/>
      <c r="RJH150" s="597"/>
      <c r="RJI150" s="597"/>
      <c r="RJJ150" s="597"/>
      <c r="RJK150" s="597"/>
      <c r="RJL150" s="597"/>
      <c r="RJM150" s="597"/>
      <c r="RJN150" s="597"/>
      <c r="RJO150" s="597"/>
      <c r="RJP150" s="597"/>
      <c r="RJQ150" s="597"/>
      <c r="RJR150" s="597"/>
      <c r="RJS150" s="597"/>
      <c r="RJT150" s="597"/>
      <c r="RJU150" s="597"/>
      <c r="RJV150" s="597"/>
      <c r="RJW150" s="597"/>
      <c r="RJX150" s="597"/>
      <c r="RJY150" s="597"/>
      <c r="RJZ150" s="597"/>
      <c r="RKA150" s="597"/>
      <c r="RKB150" s="597"/>
      <c r="RKC150" s="597"/>
      <c r="RKD150" s="597"/>
      <c r="RKE150" s="597"/>
      <c r="RKF150" s="597"/>
      <c r="RKG150" s="597"/>
      <c r="RKH150" s="597"/>
      <c r="RKI150" s="597"/>
      <c r="RKJ150" s="597"/>
      <c r="RKK150" s="597"/>
      <c r="RKL150" s="597"/>
      <c r="RKM150" s="597"/>
      <c r="RKN150" s="597"/>
      <c r="RKO150" s="597"/>
      <c r="RKP150" s="597"/>
      <c r="RKQ150" s="597"/>
      <c r="RKR150" s="597"/>
      <c r="RKS150" s="597"/>
      <c r="RKT150" s="597"/>
      <c r="RKU150" s="597"/>
      <c r="RKV150" s="597"/>
      <c r="RKW150" s="597"/>
      <c r="RKX150" s="597"/>
      <c r="RKY150" s="597"/>
      <c r="RKZ150" s="597"/>
      <c r="RLA150" s="597"/>
      <c r="RLB150" s="597"/>
      <c r="RLC150" s="597"/>
      <c r="RLD150" s="597"/>
      <c r="RLE150" s="597"/>
      <c r="RLF150" s="597"/>
      <c r="RLG150" s="597"/>
      <c r="RLH150" s="597"/>
      <c r="RLI150" s="597"/>
      <c r="RLJ150" s="597"/>
      <c r="RLK150" s="597"/>
      <c r="RLL150" s="597"/>
      <c r="RLM150" s="597"/>
      <c r="RLN150" s="597"/>
      <c r="RLO150" s="597"/>
      <c r="RLP150" s="597"/>
      <c r="RLQ150" s="597"/>
      <c r="RLR150" s="597"/>
      <c r="RLS150" s="597"/>
      <c r="RLT150" s="597"/>
      <c r="RLU150" s="597"/>
      <c r="RLV150" s="597"/>
      <c r="RLW150" s="597"/>
      <c r="RLX150" s="597"/>
      <c r="RLY150" s="597"/>
      <c r="RLZ150" s="597"/>
      <c r="RMA150" s="597"/>
      <c r="RMB150" s="597"/>
      <c r="RMC150" s="597"/>
      <c r="RMD150" s="597"/>
      <c r="RME150" s="597"/>
      <c r="RMF150" s="597"/>
      <c r="RMG150" s="597"/>
      <c r="RMH150" s="597"/>
      <c r="RMI150" s="597"/>
      <c r="RMJ150" s="597"/>
      <c r="RMK150" s="597"/>
      <c r="RML150" s="597"/>
      <c r="RMM150" s="597"/>
      <c r="RMN150" s="597"/>
      <c r="RMO150" s="597"/>
      <c r="RMP150" s="597"/>
      <c r="RMQ150" s="597"/>
      <c r="RMR150" s="597"/>
      <c r="RMS150" s="597"/>
      <c r="RMT150" s="597"/>
      <c r="RMU150" s="597"/>
      <c r="RMV150" s="597"/>
      <c r="RMW150" s="597"/>
      <c r="RMX150" s="597"/>
      <c r="RMY150" s="597"/>
      <c r="RMZ150" s="597"/>
      <c r="RNA150" s="597"/>
      <c r="RNB150" s="597"/>
      <c r="RNC150" s="597"/>
      <c r="RND150" s="597"/>
      <c r="RNE150" s="597"/>
      <c r="RNF150" s="597"/>
      <c r="RNG150" s="597"/>
      <c r="RNH150" s="597"/>
      <c r="RNI150" s="597"/>
      <c r="RNJ150" s="597"/>
      <c r="RNK150" s="597"/>
      <c r="RNL150" s="597"/>
      <c r="RNM150" s="597"/>
      <c r="RNN150" s="597"/>
      <c r="RNO150" s="597"/>
      <c r="RNP150" s="597"/>
      <c r="RNQ150" s="597"/>
      <c r="RNR150" s="597"/>
      <c r="RNS150" s="597"/>
      <c r="RNT150" s="597"/>
      <c r="RNU150" s="597"/>
      <c r="RNV150" s="597"/>
      <c r="RNW150" s="597"/>
      <c r="RNX150" s="597"/>
      <c r="RNY150" s="597"/>
      <c r="RNZ150" s="597"/>
      <c r="ROA150" s="597"/>
      <c r="ROB150" s="597"/>
      <c r="ROC150" s="597"/>
      <c r="ROD150" s="597"/>
      <c r="ROE150" s="597"/>
      <c r="ROF150" s="597"/>
      <c r="ROG150" s="597"/>
      <c r="ROH150" s="597"/>
      <c r="ROI150" s="597"/>
      <c r="ROJ150" s="597"/>
      <c r="ROK150" s="597"/>
      <c r="ROL150" s="597"/>
      <c r="ROM150" s="597"/>
      <c r="RON150" s="597"/>
      <c r="ROO150" s="597"/>
      <c r="ROP150" s="597"/>
      <c r="ROQ150" s="597"/>
      <c r="ROR150" s="597"/>
      <c r="ROS150" s="597"/>
      <c r="ROT150" s="597"/>
      <c r="ROU150" s="597"/>
      <c r="ROV150" s="597"/>
      <c r="ROW150" s="597"/>
      <c r="ROX150" s="597"/>
      <c r="ROY150" s="597"/>
      <c r="ROZ150" s="597"/>
      <c r="RPA150" s="597"/>
      <c r="RPB150" s="597"/>
      <c r="RPC150" s="597"/>
      <c r="RPD150" s="597"/>
      <c r="RPE150" s="597"/>
      <c r="RPF150" s="597"/>
      <c r="RPG150" s="597"/>
      <c r="RPH150" s="597"/>
      <c r="RPI150" s="597"/>
      <c r="RPJ150" s="597"/>
      <c r="RPK150" s="597"/>
      <c r="RPL150" s="597"/>
      <c r="RPM150" s="597"/>
      <c r="RPN150" s="597"/>
      <c r="RPO150" s="597"/>
      <c r="RPP150" s="597"/>
      <c r="RPQ150" s="597"/>
      <c r="RPR150" s="597"/>
      <c r="RPS150" s="597"/>
      <c r="RPT150" s="597"/>
      <c r="RPU150" s="597"/>
      <c r="RPV150" s="597"/>
      <c r="RPW150" s="597"/>
      <c r="RPX150" s="597"/>
      <c r="RPY150" s="597"/>
      <c r="RPZ150" s="597"/>
      <c r="RQA150" s="597"/>
      <c r="RQB150" s="597"/>
      <c r="RQC150" s="597"/>
      <c r="RQD150" s="597"/>
      <c r="RQE150" s="597"/>
      <c r="RQF150" s="597"/>
      <c r="RQG150" s="597"/>
      <c r="RQH150" s="597"/>
      <c r="RQI150" s="597"/>
      <c r="RQJ150" s="597"/>
      <c r="RQK150" s="597"/>
      <c r="RQL150" s="597"/>
      <c r="RQM150" s="597"/>
      <c r="RQN150" s="597"/>
      <c r="RQO150" s="597"/>
      <c r="RQP150" s="597"/>
      <c r="RQQ150" s="597"/>
      <c r="RQR150" s="597"/>
      <c r="RQS150" s="597"/>
      <c r="RQT150" s="597"/>
      <c r="RQU150" s="597"/>
      <c r="RQV150" s="597"/>
      <c r="RQW150" s="597"/>
      <c r="RQX150" s="597"/>
      <c r="RQY150" s="597"/>
      <c r="RQZ150" s="597"/>
      <c r="RRA150" s="597"/>
      <c r="RRB150" s="597"/>
      <c r="RRC150" s="597"/>
      <c r="RRD150" s="597"/>
      <c r="RRE150" s="597"/>
      <c r="RRF150" s="597"/>
      <c r="RRG150" s="597"/>
      <c r="RRH150" s="597"/>
      <c r="RRI150" s="597"/>
      <c r="RRJ150" s="597"/>
      <c r="RRK150" s="597"/>
      <c r="RRL150" s="597"/>
      <c r="RRM150" s="597"/>
      <c r="RRN150" s="597"/>
      <c r="RRO150" s="597"/>
      <c r="RRP150" s="597"/>
      <c r="RRQ150" s="597"/>
      <c r="RRR150" s="597"/>
      <c r="RRS150" s="597"/>
      <c r="RRT150" s="597"/>
      <c r="RRU150" s="597"/>
      <c r="RRV150" s="597"/>
      <c r="RRW150" s="597"/>
      <c r="RRX150" s="597"/>
      <c r="RRY150" s="597"/>
      <c r="RRZ150" s="597"/>
      <c r="RSA150" s="597"/>
      <c r="RSB150" s="597"/>
      <c r="RSC150" s="597"/>
      <c r="RSD150" s="597"/>
      <c r="RSE150" s="597"/>
      <c r="RSF150" s="597"/>
      <c r="RSG150" s="597"/>
      <c r="RSH150" s="597"/>
      <c r="RSI150" s="597"/>
      <c r="RSJ150" s="597"/>
      <c r="RSK150" s="597"/>
      <c r="RSL150" s="597"/>
      <c r="RSM150" s="597"/>
      <c r="RSN150" s="597"/>
      <c r="RSO150" s="597"/>
      <c r="RSP150" s="597"/>
      <c r="RSQ150" s="597"/>
      <c r="RSR150" s="597"/>
      <c r="RSS150" s="597"/>
      <c r="RST150" s="597"/>
      <c r="RSU150" s="597"/>
      <c r="RSV150" s="597"/>
      <c r="RSW150" s="597"/>
      <c r="RSX150" s="597"/>
      <c r="RSY150" s="597"/>
      <c r="RSZ150" s="597"/>
      <c r="RTA150" s="597"/>
      <c r="RTB150" s="597"/>
      <c r="RTC150" s="597"/>
      <c r="RTD150" s="597"/>
      <c r="RTE150" s="597"/>
      <c r="RTF150" s="597"/>
      <c r="RTG150" s="597"/>
      <c r="RTH150" s="597"/>
      <c r="RTI150" s="597"/>
      <c r="RTJ150" s="597"/>
      <c r="RTK150" s="597"/>
      <c r="RTL150" s="597"/>
      <c r="RTM150" s="597"/>
      <c r="RTN150" s="597"/>
      <c r="RTO150" s="597"/>
      <c r="RTP150" s="597"/>
      <c r="RTQ150" s="597"/>
      <c r="RTR150" s="597"/>
      <c r="RTS150" s="597"/>
      <c r="RTT150" s="597"/>
      <c r="RTU150" s="597"/>
      <c r="RTV150" s="597"/>
      <c r="RTW150" s="597"/>
      <c r="RTX150" s="597"/>
      <c r="RTY150" s="597"/>
      <c r="RTZ150" s="597"/>
      <c r="RUA150" s="597"/>
      <c r="RUB150" s="597"/>
      <c r="RUC150" s="597"/>
      <c r="RUD150" s="597"/>
      <c r="RUE150" s="597"/>
      <c r="RUF150" s="597"/>
      <c r="RUG150" s="597"/>
      <c r="RUH150" s="597"/>
      <c r="RUI150" s="597"/>
      <c r="RUJ150" s="597"/>
      <c r="RUK150" s="597"/>
      <c r="RUL150" s="597"/>
      <c r="RUM150" s="597"/>
      <c r="RUN150" s="597"/>
      <c r="RUO150" s="597"/>
      <c r="RUP150" s="597"/>
      <c r="RUQ150" s="597"/>
      <c r="RUR150" s="597"/>
      <c r="RUS150" s="597"/>
      <c r="RUT150" s="597"/>
      <c r="RUU150" s="597"/>
      <c r="RUV150" s="597"/>
      <c r="RUW150" s="597"/>
      <c r="RUX150" s="597"/>
      <c r="RUY150" s="597"/>
      <c r="RUZ150" s="597"/>
      <c r="RVA150" s="597"/>
      <c r="RVB150" s="597"/>
      <c r="RVC150" s="597"/>
      <c r="RVD150" s="597"/>
      <c r="RVE150" s="597"/>
      <c r="RVF150" s="597"/>
      <c r="RVG150" s="597"/>
      <c r="RVH150" s="597"/>
      <c r="RVI150" s="597"/>
      <c r="RVJ150" s="597"/>
      <c r="RVK150" s="597"/>
      <c r="RVL150" s="597"/>
      <c r="RVM150" s="597"/>
      <c r="RVN150" s="597"/>
      <c r="RVO150" s="597"/>
      <c r="RVP150" s="597"/>
      <c r="RVQ150" s="597"/>
      <c r="RVR150" s="597"/>
      <c r="RVS150" s="597"/>
      <c r="RVT150" s="597"/>
      <c r="RVU150" s="597"/>
      <c r="RVV150" s="597"/>
      <c r="RVW150" s="597"/>
      <c r="RVX150" s="597"/>
      <c r="RVY150" s="597"/>
      <c r="RVZ150" s="597"/>
      <c r="RWA150" s="597"/>
      <c r="RWB150" s="597"/>
      <c r="RWC150" s="597"/>
      <c r="RWD150" s="597"/>
      <c r="RWE150" s="597"/>
      <c r="RWF150" s="597"/>
      <c r="RWG150" s="597"/>
      <c r="RWH150" s="597"/>
      <c r="RWI150" s="597"/>
      <c r="RWJ150" s="597"/>
      <c r="RWK150" s="597"/>
      <c r="RWL150" s="597"/>
      <c r="RWM150" s="597"/>
      <c r="RWN150" s="597"/>
      <c r="RWO150" s="597"/>
      <c r="RWP150" s="597"/>
      <c r="RWQ150" s="597"/>
      <c r="RWR150" s="597"/>
      <c r="RWS150" s="597"/>
      <c r="RWT150" s="597"/>
      <c r="RWU150" s="597"/>
      <c r="RWV150" s="597"/>
      <c r="RWW150" s="597"/>
      <c r="RWX150" s="597"/>
      <c r="RWY150" s="597"/>
      <c r="RWZ150" s="597"/>
      <c r="RXA150" s="597"/>
      <c r="RXB150" s="597"/>
      <c r="RXC150" s="597"/>
      <c r="RXD150" s="597"/>
      <c r="RXE150" s="597"/>
      <c r="RXF150" s="597"/>
      <c r="RXG150" s="597"/>
      <c r="RXH150" s="597"/>
      <c r="RXI150" s="597"/>
      <c r="RXJ150" s="597"/>
      <c r="RXK150" s="597"/>
      <c r="RXL150" s="597"/>
      <c r="RXM150" s="597"/>
      <c r="RXN150" s="597"/>
      <c r="RXO150" s="597"/>
      <c r="RXP150" s="597"/>
      <c r="RXQ150" s="597"/>
      <c r="RXR150" s="597"/>
      <c r="RXS150" s="597"/>
      <c r="RXT150" s="597"/>
      <c r="RXU150" s="597"/>
      <c r="RXV150" s="597"/>
      <c r="RXW150" s="597"/>
      <c r="RXX150" s="597"/>
      <c r="RXY150" s="597"/>
      <c r="RXZ150" s="597"/>
      <c r="RYA150" s="597"/>
      <c r="RYB150" s="597"/>
      <c r="RYC150" s="597"/>
      <c r="RYD150" s="597"/>
      <c r="RYE150" s="597"/>
      <c r="RYF150" s="597"/>
      <c r="RYG150" s="597"/>
      <c r="RYH150" s="597"/>
      <c r="RYI150" s="597"/>
      <c r="RYJ150" s="597"/>
      <c r="RYK150" s="597"/>
      <c r="RYL150" s="597"/>
      <c r="RYM150" s="597"/>
      <c r="RYN150" s="597"/>
      <c r="RYO150" s="597"/>
      <c r="RYP150" s="597"/>
      <c r="RYQ150" s="597"/>
      <c r="RYR150" s="597"/>
      <c r="RYS150" s="597"/>
      <c r="RYT150" s="597"/>
      <c r="RYU150" s="597"/>
      <c r="RYV150" s="597"/>
      <c r="RYW150" s="597"/>
      <c r="RYX150" s="597"/>
      <c r="RYY150" s="597"/>
      <c r="RYZ150" s="597"/>
      <c r="RZA150" s="597"/>
      <c r="RZB150" s="597"/>
      <c r="RZC150" s="597"/>
      <c r="RZD150" s="597"/>
      <c r="RZE150" s="597"/>
      <c r="RZF150" s="597"/>
      <c r="RZG150" s="597"/>
      <c r="RZH150" s="597"/>
      <c r="RZI150" s="597"/>
      <c r="RZJ150" s="597"/>
      <c r="RZK150" s="597"/>
      <c r="RZL150" s="597"/>
      <c r="RZM150" s="597"/>
      <c r="RZN150" s="597"/>
      <c r="RZO150" s="597"/>
      <c r="RZP150" s="597"/>
      <c r="RZQ150" s="597"/>
      <c r="RZR150" s="597"/>
      <c r="RZS150" s="597"/>
      <c r="RZT150" s="597"/>
      <c r="RZU150" s="597"/>
      <c r="RZV150" s="597"/>
      <c r="RZW150" s="597"/>
      <c r="RZX150" s="597"/>
      <c r="RZY150" s="597"/>
      <c r="RZZ150" s="597"/>
      <c r="SAA150" s="597"/>
      <c r="SAB150" s="597"/>
      <c r="SAC150" s="597"/>
      <c r="SAD150" s="597"/>
      <c r="SAE150" s="597"/>
      <c r="SAF150" s="597"/>
      <c r="SAG150" s="597"/>
      <c r="SAH150" s="597"/>
      <c r="SAI150" s="597"/>
      <c r="SAJ150" s="597"/>
      <c r="SAK150" s="597"/>
      <c r="SAL150" s="597"/>
      <c r="SAM150" s="597"/>
      <c r="SAN150" s="597"/>
      <c r="SAO150" s="597"/>
      <c r="SAP150" s="597"/>
      <c r="SAQ150" s="597"/>
      <c r="SAR150" s="597"/>
      <c r="SAS150" s="597"/>
      <c r="SAT150" s="597"/>
      <c r="SAU150" s="597"/>
      <c r="SAV150" s="597"/>
      <c r="SAW150" s="597"/>
      <c r="SAX150" s="597"/>
      <c r="SAY150" s="597"/>
      <c r="SAZ150" s="597"/>
      <c r="SBA150" s="597"/>
      <c r="SBB150" s="597"/>
      <c r="SBC150" s="597"/>
      <c r="SBD150" s="597"/>
      <c r="SBE150" s="597"/>
      <c r="SBF150" s="597"/>
      <c r="SBG150" s="597"/>
      <c r="SBH150" s="597"/>
      <c r="SBI150" s="597"/>
      <c r="SBJ150" s="597"/>
      <c r="SBK150" s="597"/>
      <c r="SBL150" s="597"/>
      <c r="SBM150" s="597"/>
      <c r="SBN150" s="597"/>
      <c r="SBO150" s="597"/>
      <c r="SBP150" s="597"/>
      <c r="SBQ150" s="597"/>
      <c r="SBR150" s="597"/>
      <c r="SBS150" s="597"/>
      <c r="SBT150" s="597"/>
      <c r="SBU150" s="597"/>
      <c r="SBV150" s="597"/>
      <c r="SBW150" s="597"/>
      <c r="SBX150" s="597"/>
      <c r="SBY150" s="597"/>
      <c r="SBZ150" s="597"/>
      <c r="SCA150" s="597"/>
      <c r="SCB150" s="597"/>
      <c r="SCC150" s="597"/>
      <c r="SCD150" s="597"/>
      <c r="SCE150" s="597"/>
      <c r="SCF150" s="597"/>
      <c r="SCG150" s="597"/>
      <c r="SCH150" s="597"/>
      <c r="SCI150" s="597"/>
      <c r="SCJ150" s="597"/>
      <c r="SCK150" s="597"/>
      <c r="SCL150" s="597"/>
      <c r="SCM150" s="597"/>
      <c r="SCN150" s="597"/>
      <c r="SCO150" s="597"/>
      <c r="SCP150" s="597"/>
      <c r="SCQ150" s="597"/>
      <c r="SCR150" s="597"/>
      <c r="SCS150" s="597"/>
      <c r="SCT150" s="597"/>
      <c r="SCU150" s="597"/>
      <c r="SCV150" s="597"/>
      <c r="SCW150" s="597"/>
      <c r="SCX150" s="597"/>
      <c r="SCY150" s="597"/>
      <c r="SCZ150" s="597"/>
      <c r="SDA150" s="597"/>
      <c r="SDB150" s="597"/>
      <c r="SDC150" s="597"/>
      <c r="SDD150" s="597"/>
      <c r="SDE150" s="597"/>
      <c r="SDF150" s="597"/>
      <c r="SDG150" s="597"/>
      <c r="SDH150" s="597"/>
      <c r="SDI150" s="597"/>
      <c r="SDJ150" s="597"/>
      <c r="SDK150" s="597"/>
      <c r="SDL150" s="597"/>
      <c r="SDM150" s="597"/>
      <c r="SDN150" s="597"/>
      <c r="SDO150" s="597"/>
      <c r="SDP150" s="597"/>
      <c r="SDQ150" s="597"/>
      <c r="SDR150" s="597"/>
      <c r="SDS150" s="597"/>
      <c r="SDT150" s="597"/>
      <c r="SDU150" s="597"/>
      <c r="SDV150" s="597"/>
      <c r="SDW150" s="597"/>
      <c r="SDX150" s="597"/>
      <c r="SDY150" s="597"/>
      <c r="SDZ150" s="597"/>
      <c r="SEA150" s="597"/>
      <c r="SEB150" s="597"/>
      <c r="SEC150" s="597"/>
      <c r="SED150" s="597"/>
      <c r="SEE150" s="597"/>
      <c r="SEF150" s="597"/>
      <c r="SEG150" s="597"/>
      <c r="SEH150" s="597"/>
      <c r="SEI150" s="597"/>
      <c r="SEJ150" s="597"/>
      <c r="SEK150" s="597"/>
      <c r="SEL150" s="597"/>
      <c r="SEM150" s="597"/>
      <c r="SEN150" s="597"/>
      <c r="SEO150" s="597"/>
      <c r="SEP150" s="597"/>
      <c r="SEQ150" s="597"/>
      <c r="SER150" s="597"/>
      <c r="SES150" s="597"/>
      <c r="SET150" s="597"/>
      <c r="SEU150" s="597"/>
      <c r="SEV150" s="597"/>
      <c r="SEW150" s="597"/>
      <c r="SEX150" s="597"/>
      <c r="SEY150" s="597"/>
      <c r="SEZ150" s="597"/>
      <c r="SFA150" s="597"/>
      <c r="SFB150" s="597"/>
      <c r="SFC150" s="597"/>
      <c r="SFD150" s="597"/>
      <c r="SFE150" s="597"/>
      <c r="SFF150" s="597"/>
      <c r="SFG150" s="597"/>
      <c r="SFH150" s="597"/>
      <c r="SFI150" s="597"/>
      <c r="SFJ150" s="597"/>
      <c r="SFK150" s="597"/>
      <c r="SFL150" s="597"/>
      <c r="SFM150" s="597"/>
      <c r="SFN150" s="597"/>
      <c r="SFO150" s="597"/>
      <c r="SFP150" s="597"/>
      <c r="SFQ150" s="597"/>
      <c r="SFR150" s="597"/>
      <c r="SFS150" s="597"/>
      <c r="SFT150" s="597"/>
      <c r="SFU150" s="597"/>
      <c r="SFV150" s="597"/>
      <c r="SFW150" s="597"/>
      <c r="SFX150" s="597"/>
      <c r="SFY150" s="597"/>
      <c r="SFZ150" s="597"/>
      <c r="SGA150" s="597"/>
      <c r="SGB150" s="597"/>
      <c r="SGC150" s="597"/>
      <c r="SGD150" s="597"/>
      <c r="SGE150" s="597"/>
      <c r="SGF150" s="597"/>
      <c r="SGG150" s="597"/>
      <c r="SGH150" s="597"/>
      <c r="SGI150" s="597"/>
      <c r="SGJ150" s="597"/>
      <c r="SGK150" s="597"/>
      <c r="SGL150" s="597"/>
      <c r="SGM150" s="597"/>
      <c r="SGN150" s="597"/>
      <c r="SGO150" s="597"/>
      <c r="SGP150" s="597"/>
      <c r="SGQ150" s="597"/>
      <c r="SGR150" s="597"/>
      <c r="SGS150" s="597"/>
      <c r="SGT150" s="597"/>
      <c r="SGU150" s="597"/>
      <c r="SGV150" s="597"/>
      <c r="SGW150" s="597"/>
      <c r="SGX150" s="597"/>
      <c r="SGY150" s="597"/>
      <c r="SGZ150" s="597"/>
      <c r="SHA150" s="597"/>
      <c r="SHB150" s="597"/>
      <c r="SHC150" s="597"/>
      <c r="SHD150" s="597"/>
      <c r="SHE150" s="597"/>
      <c r="SHF150" s="597"/>
      <c r="SHG150" s="597"/>
      <c r="SHH150" s="597"/>
      <c r="SHI150" s="597"/>
      <c r="SHJ150" s="597"/>
      <c r="SHK150" s="597"/>
      <c r="SHL150" s="597"/>
      <c r="SHM150" s="597"/>
      <c r="SHN150" s="597"/>
      <c r="SHO150" s="597"/>
      <c r="SHP150" s="597"/>
      <c r="SHQ150" s="597"/>
      <c r="SHR150" s="597"/>
      <c r="SHS150" s="597"/>
      <c r="SHT150" s="597"/>
      <c r="SHU150" s="597"/>
      <c r="SHV150" s="597"/>
      <c r="SHW150" s="597"/>
      <c r="SHX150" s="597"/>
      <c r="SHY150" s="597"/>
      <c r="SHZ150" s="597"/>
      <c r="SIA150" s="597"/>
      <c r="SIB150" s="597"/>
      <c r="SIC150" s="597"/>
      <c r="SID150" s="597"/>
      <c r="SIE150" s="597"/>
      <c r="SIF150" s="597"/>
      <c r="SIG150" s="597"/>
      <c r="SIH150" s="597"/>
      <c r="SII150" s="597"/>
      <c r="SIJ150" s="597"/>
      <c r="SIK150" s="597"/>
      <c r="SIL150" s="597"/>
      <c r="SIM150" s="597"/>
      <c r="SIN150" s="597"/>
      <c r="SIO150" s="597"/>
      <c r="SIP150" s="597"/>
      <c r="SIQ150" s="597"/>
      <c r="SIR150" s="597"/>
      <c r="SIS150" s="597"/>
      <c r="SIT150" s="597"/>
      <c r="SIU150" s="597"/>
      <c r="SIV150" s="597"/>
      <c r="SIW150" s="597"/>
      <c r="SIX150" s="597"/>
      <c r="SIY150" s="597"/>
      <c r="SIZ150" s="597"/>
      <c r="SJA150" s="597"/>
      <c r="SJB150" s="597"/>
      <c r="SJC150" s="597"/>
      <c r="SJD150" s="597"/>
      <c r="SJE150" s="597"/>
      <c r="SJF150" s="597"/>
      <c r="SJG150" s="597"/>
      <c r="SJH150" s="597"/>
      <c r="SJI150" s="597"/>
      <c r="SJJ150" s="597"/>
      <c r="SJK150" s="597"/>
      <c r="SJL150" s="597"/>
      <c r="SJM150" s="597"/>
      <c r="SJN150" s="597"/>
      <c r="SJO150" s="597"/>
      <c r="SJP150" s="597"/>
      <c r="SJQ150" s="597"/>
      <c r="SJR150" s="597"/>
      <c r="SJS150" s="597"/>
      <c r="SJT150" s="597"/>
      <c r="SJU150" s="597"/>
      <c r="SJV150" s="597"/>
      <c r="SJW150" s="597"/>
      <c r="SJX150" s="597"/>
      <c r="SJY150" s="597"/>
      <c r="SJZ150" s="597"/>
      <c r="SKA150" s="597"/>
      <c r="SKB150" s="597"/>
      <c r="SKC150" s="597"/>
      <c r="SKD150" s="597"/>
      <c r="SKE150" s="597"/>
      <c r="SKF150" s="597"/>
      <c r="SKG150" s="597"/>
      <c r="SKH150" s="597"/>
      <c r="SKI150" s="597"/>
      <c r="SKJ150" s="597"/>
      <c r="SKK150" s="597"/>
      <c r="SKL150" s="597"/>
      <c r="SKM150" s="597"/>
      <c r="SKN150" s="597"/>
      <c r="SKO150" s="597"/>
      <c r="SKP150" s="597"/>
      <c r="SKQ150" s="597"/>
      <c r="SKR150" s="597"/>
      <c r="SKS150" s="597"/>
      <c r="SKT150" s="597"/>
      <c r="SKU150" s="597"/>
      <c r="SKV150" s="597"/>
      <c r="SKW150" s="597"/>
      <c r="SKX150" s="597"/>
      <c r="SKY150" s="597"/>
      <c r="SKZ150" s="597"/>
      <c r="SLA150" s="597"/>
      <c r="SLB150" s="597"/>
      <c r="SLC150" s="597"/>
      <c r="SLD150" s="597"/>
      <c r="SLE150" s="597"/>
      <c r="SLF150" s="597"/>
      <c r="SLG150" s="597"/>
      <c r="SLH150" s="597"/>
      <c r="SLI150" s="597"/>
      <c r="SLJ150" s="597"/>
      <c r="SLK150" s="597"/>
      <c r="SLL150" s="597"/>
      <c r="SLM150" s="597"/>
      <c r="SLN150" s="597"/>
      <c r="SLO150" s="597"/>
      <c r="SLP150" s="597"/>
      <c r="SLQ150" s="597"/>
      <c r="SLR150" s="597"/>
      <c r="SLS150" s="597"/>
      <c r="SLT150" s="597"/>
      <c r="SLU150" s="597"/>
      <c r="SLV150" s="597"/>
      <c r="SLW150" s="597"/>
      <c r="SLX150" s="597"/>
      <c r="SLY150" s="597"/>
      <c r="SLZ150" s="597"/>
      <c r="SMA150" s="597"/>
      <c r="SMB150" s="597"/>
      <c r="SMC150" s="597"/>
      <c r="SMD150" s="597"/>
      <c r="SME150" s="597"/>
      <c r="SMF150" s="597"/>
      <c r="SMG150" s="597"/>
      <c r="SMH150" s="597"/>
      <c r="SMI150" s="597"/>
      <c r="SMJ150" s="597"/>
      <c r="SMK150" s="597"/>
      <c r="SML150" s="597"/>
      <c r="SMM150" s="597"/>
      <c r="SMN150" s="597"/>
      <c r="SMO150" s="597"/>
      <c r="SMP150" s="597"/>
      <c r="SMQ150" s="597"/>
      <c r="SMR150" s="597"/>
      <c r="SMS150" s="597"/>
      <c r="SMT150" s="597"/>
      <c r="SMU150" s="597"/>
      <c r="SMV150" s="597"/>
      <c r="SMW150" s="597"/>
      <c r="SMX150" s="597"/>
      <c r="SMY150" s="597"/>
      <c r="SMZ150" s="597"/>
      <c r="SNA150" s="597"/>
      <c r="SNB150" s="597"/>
      <c r="SNC150" s="597"/>
      <c r="SND150" s="597"/>
      <c r="SNE150" s="597"/>
      <c r="SNF150" s="597"/>
      <c r="SNG150" s="597"/>
      <c r="SNH150" s="597"/>
      <c r="SNI150" s="597"/>
      <c r="SNJ150" s="597"/>
      <c r="SNK150" s="597"/>
      <c r="SNL150" s="597"/>
      <c r="SNM150" s="597"/>
      <c r="SNN150" s="597"/>
      <c r="SNO150" s="597"/>
      <c r="SNP150" s="597"/>
      <c r="SNQ150" s="597"/>
      <c r="SNR150" s="597"/>
      <c r="SNS150" s="597"/>
      <c r="SNT150" s="597"/>
      <c r="SNU150" s="597"/>
      <c r="SNV150" s="597"/>
      <c r="SNW150" s="597"/>
      <c r="SNX150" s="597"/>
      <c r="SNY150" s="597"/>
      <c r="SNZ150" s="597"/>
      <c r="SOA150" s="597"/>
      <c r="SOB150" s="597"/>
      <c r="SOC150" s="597"/>
      <c r="SOD150" s="597"/>
      <c r="SOE150" s="597"/>
      <c r="SOF150" s="597"/>
      <c r="SOG150" s="597"/>
      <c r="SOH150" s="597"/>
      <c r="SOI150" s="597"/>
      <c r="SOJ150" s="597"/>
      <c r="SOK150" s="597"/>
      <c r="SOL150" s="597"/>
      <c r="SOM150" s="597"/>
      <c r="SON150" s="597"/>
      <c r="SOO150" s="597"/>
      <c r="SOP150" s="597"/>
      <c r="SOQ150" s="597"/>
      <c r="SOR150" s="597"/>
      <c r="SOS150" s="597"/>
      <c r="SOT150" s="597"/>
      <c r="SOU150" s="597"/>
      <c r="SOV150" s="597"/>
      <c r="SOW150" s="597"/>
      <c r="SOX150" s="597"/>
      <c r="SOY150" s="597"/>
      <c r="SOZ150" s="597"/>
      <c r="SPA150" s="597"/>
      <c r="SPB150" s="597"/>
      <c r="SPC150" s="597"/>
      <c r="SPD150" s="597"/>
      <c r="SPE150" s="597"/>
      <c r="SPF150" s="597"/>
      <c r="SPG150" s="597"/>
      <c r="SPH150" s="597"/>
      <c r="SPI150" s="597"/>
      <c r="SPJ150" s="597"/>
      <c r="SPK150" s="597"/>
      <c r="SPL150" s="597"/>
      <c r="SPM150" s="597"/>
      <c r="SPN150" s="597"/>
      <c r="SPO150" s="597"/>
      <c r="SPP150" s="597"/>
      <c r="SPQ150" s="597"/>
      <c r="SPR150" s="597"/>
      <c r="SPS150" s="597"/>
      <c r="SPT150" s="597"/>
      <c r="SPU150" s="597"/>
      <c r="SPV150" s="597"/>
      <c r="SPW150" s="597"/>
      <c r="SPX150" s="597"/>
      <c r="SPY150" s="597"/>
      <c r="SPZ150" s="597"/>
      <c r="SQA150" s="597"/>
      <c r="SQB150" s="597"/>
      <c r="SQC150" s="597"/>
      <c r="SQD150" s="597"/>
      <c r="SQE150" s="597"/>
      <c r="SQF150" s="597"/>
      <c r="SQG150" s="597"/>
      <c r="SQH150" s="597"/>
      <c r="SQI150" s="597"/>
      <c r="SQJ150" s="597"/>
      <c r="SQK150" s="597"/>
      <c r="SQL150" s="597"/>
      <c r="SQM150" s="597"/>
      <c r="SQN150" s="597"/>
      <c r="SQO150" s="597"/>
      <c r="SQP150" s="597"/>
      <c r="SQQ150" s="597"/>
      <c r="SQR150" s="597"/>
      <c r="SQS150" s="597"/>
      <c r="SQT150" s="597"/>
      <c r="SQU150" s="597"/>
      <c r="SQV150" s="597"/>
      <c r="SQW150" s="597"/>
      <c r="SQX150" s="597"/>
      <c r="SQY150" s="597"/>
      <c r="SQZ150" s="597"/>
      <c r="SRA150" s="597"/>
      <c r="SRB150" s="597"/>
      <c r="SRC150" s="597"/>
      <c r="SRD150" s="597"/>
      <c r="SRE150" s="597"/>
      <c r="SRF150" s="597"/>
      <c r="SRG150" s="597"/>
      <c r="SRH150" s="597"/>
      <c r="SRI150" s="597"/>
      <c r="SRJ150" s="597"/>
      <c r="SRK150" s="597"/>
      <c r="SRL150" s="597"/>
      <c r="SRM150" s="597"/>
      <c r="SRN150" s="597"/>
      <c r="SRO150" s="597"/>
      <c r="SRP150" s="597"/>
      <c r="SRQ150" s="597"/>
      <c r="SRR150" s="597"/>
      <c r="SRS150" s="597"/>
      <c r="SRT150" s="597"/>
      <c r="SRU150" s="597"/>
      <c r="SRV150" s="597"/>
      <c r="SRW150" s="597"/>
      <c r="SRX150" s="597"/>
      <c r="SRY150" s="597"/>
      <c r="SRZ150" s="597"/>
      <c r="SSA150" s="597"/>
      <c r="SSB150" s="597"/>
      <c r="SSC150" s="597"/>
      <c r="SSD150" s="597"/>
      <c r="SSE150" s="597"/>
      <c r="SSF150" s="597"/>
      <c r="SSG150" s="597"/>
      <c r="SSH150" s="597"/>
      <c r="SSI150" s="597"/>
      <c r="SSJ150" s="597"/>
      <c r="SSK150" s="597"/>
      <c r="SSL150" s="597"/>
      <c r="SSM150" s="597"/>
      <c r="SSN150" s="597"/>
      <c r="SSO150" s="597"/>
      <c r="SSP150" s="597"/>
      <c r="SSQ150" s="597"/>
      <c r="SSR150" s="597"/>
      <c r="SSS150" s="597"/>
      <c r="SST150" s="597"/>
      <c r="SSU150" s="597"/>
      <c r="SSV150" s="597"/>
      <c r="SSW150" s="597"/>
      <c r="SSX150" s="597"/>
      <c r="SSY150" s="597"/>
      <c r="SSZ150" s="597"/>
      <c r="STA150" s="597"/>
      <c r="STB150" s="597"/>
      <c r="STC150" s="597"/>
      <c r="STD150" s="597"/>
      <c r="STE150" s="597"/>
      <c r="STF150" s="597"/>
      <c r="STG150" s="597"/>
      <c r="STH150" s="597"/>
      <c r="STI150" s="597"/>
      <c r="STJ150" s="597"/>
      <c r="STK150" s="597"/>
      <c r="STL150" s="597"/>
      <c r="STM150" s="597"/>
      <c r="STN150" s="597"/>
      <c r="STO150" s="597"/>
      <c r="STP150" s="597"/>
      <c r="STQ150" s="597"/>
      <c r="STR150" s="597"/>
      <c r="STS150" s="597"/>
      <c r="STT150" s="597"/>
      <c r="STU150" s="597"/>
      <c r="STV150" s="597"/>
      <c r="STW150" s="597"/>
      <c r="STX150" s="597"/>
      <c r="STY150" s="597"/>
      <c r="STZ150" s="597"/>
      <c r="SUA150" s="597"/>
      <c r="SUB150" s="597"/>
      <c r="SUC150" s="597"/>
      <c r="SUD150" s="597"/>
      <c r="SUE150" s="597"/>
      <c r="SUF150" s="597"/>
      <c r="SUG150" s="597"/>
      <c r="SUH150" s="597"/>
      <c r="SUI150" s="597"/>
      <c r="SUJ150" s="597"/>
      <c r="SUK150" s="597"/>
      <c r="SUL150" s="597"/>
      <c r="SUM150" s="597"/>
      <c r="SUN150" s="597"/>
      <c r="SUO150" s="597"/>
      <c r="SUP150" s="597"/>
      <c r="SUQ150" s="597"/>
      <c r="SUR150" s="597"/>
      <c r="SUS150" s="597"/>
      <c r="SUT150" s="597"/>
      <c r="SUU150" s="597"/>
      <c r="SUV150" s="597"/>
      <c r="SUW150" s="597"/>
      <c r="SUX150" s="597"/>
      <c r="SUY150" s="597"/>
      <c r="SUZ150" s="597"/>
      <c r="SVA150" s="597"/>
      <c r="SVB150" s="597"/>
      <c r="SVC150" s="597"/>
      <c r="SVD150" s="597"/>
      <c r="SVE150" s="597"/>
      <c r="SVF150" s="597"/>
      <c r="SVG150" s="597"/>
      <c r="SVH150" s="597"/>
      <c r="SVI150" s="597"/>
      <c r="SVJ150" s="597"/>
      <c r="SVK150" s="597"/>
      <c r="SVL150" s="597"/>
      <c r="SVM150" s="597"/>
      <c r="SVN150" s="597"/>
      <c r="SVO150" s="597"/>
      <c r="SVP150" s="597"/>
      <c r="SVQ150" s="597"/>
      <c r="SVR150" s="597"/>
      <c r="SVS150" s="597"/>
      <c r="SVT150" s="597"/>
      <c r="SVU150" s="597"/>
      <c r="SVV150" s="597"/>
      <c r="SVW150" s="597"/>
      <c r="SVX150" s="597"/>
      <c r="SVY150" s="597"/>
      <c r="SVZ150" s="597"/>
      <c r="SWA150" s="597"/>
      <c r="SWB150" s="597"/>
      <c r="SWC150" s="597"/>
      <c r="SWD150" s="597"/>
      <c r="SWE150" s="597"/>
      <c r="SWF150" s="597"/>
      <c r="SWG150" s="597"/>
      <c r="SWH150" s="597"/>
      <c r="SWI150" s="597"/>
      <c r="SWJ150" s="597"/>
      <c r="SWK150" s="597"/>
      <c r="SWL150" s="597"/>
      <c r="SWM150" s="597"/>
      <c r="SWN150" s="597"/>
      <c r="SWO150" s="597"/>
      <c r="SWP150" s="597"/>
      <c r="SWQ150" s="597"/>
      <c r="SWR150" s="597"/>
      <c r="SWS150" s="597"/>
      <c r="SWT150" s="597"/>
      <c r="SWU150" s="597"/>
      <c r="SWV150" s="597"/>
      <c r="SWW150" s="597"/>
      <c r="SWX150" s="597"/>
      <c r="SWY150" s="597"/>
      <c r="SWZ150" s="597"/>
      <c r="SXA150" s="597"/>
      <c r="SXB150" s="597"/>
      <c r="SXC150" s="597"/>
      <c r="SXD150" s="597"/>
      <c r="SXE150" s="597"/>
      <c r="SXF150" s="597"/>
      <c r="SXG150" s="597"/>
      <c r="SXH150" s="597"/>
      <c r="SXI150" s="597"/>
      <c r="SXJ150" s="597"/>
      <c r="SXK150" s="597"/>
      <c r="SXL150" s="597"/>
      <c r="SXM150" s="597"/>
      <c r="SXN150" s="597"/>
      <c r="SXO150" s="597"/>
      <c r="SXP150" s="597"/>
      <c r="SXQ150" s="597"/>
      <c r="SXR150" s="597"/>
      <c r="SXS150" s="597"/>
      <c r="SXT150" s="597"/>
      <c r="SXU150" s="597"/>
      <c r="SXV150" s="597"/>
      <c r="SXW150" s="597"/>
      <c r="SXX150" s="597"/>
      <c r="SXY150" s="597"/>
      <c r="SXZ150" s="597"/>
      <c r="SYA150" s="597"/>
      <c r="SYB150" s="597"/>
      <c r="SYC150" s="597"/>
      <c r="SYD150" s="597"/>
      <c r="SYE150" s="597"/>
      <c r="SYF150" s="597"/>
      <c r="SYG150" s="597"/>
      <c r="SYH150" s="597"/>
      <c r="SYI150" s="597"/>
      <c r="SYJ150" s="597"/>
      <c r="SYK150" s="597"/>
      <c r="SYL150" s="597"/>
      <c r="SYM150" s="597"/>
      <c r="SYN150" s="597"/>
      <c r="SYO150" s="597"/>
      <c r="SYP150" s="597"/>
      <c r="SYQ150" s="597"/>
      <c r="SYR150" s="597"/>
      <c r="SYS150" s="597"/>
      <c r="SYT150" s="597"/>
      <c r="SYU150" s="597"/>
      <c r="SYV150" s="597"/>
      <c r="SYW150" s="597"/>
      <c r="SYX150" s="597"/>
      <c r="SYY150" s="597"/>
      <c r="SYZ150" s="597"/>
      <c r="SZA150" s="597"/>
      <c r="SZB150" s="597"/>
      <c r="SZC150" s="597"/>
      <c r="SZD150" s="597"/>
      <c r="SZE150" s="597"/>
      <c r="SZF150" s="597"/>
      <c r="SZG150" s="597"/>
      <c r="SZH150" s="597"/>
      <c r="SZI150" s="597"/>
      <c r="SZJ150" s="597"/>
      <c r="SZK150" s="597"/>
      <c r="SZL150" s="597"/>
      <c r="SZM150" s="597"/>
      <c r="SZN150" s="597"/>
      <c r="SZO150" s="597"/>
      <c r="SZP150" s="597"/>
      <c r="SZQ150" s="597"/>
      <c r="SZR150" s="597"/>
      <c r="SZS150" s="597"/>
      <c r="SZT150" s="597"/>
      <c r="SZU150" s="597"/>
      <c r="SZV150" s="597"/>
      <c r="SZW150" s="597"/>
      <c r="SZX150" s="597"/>
      <c r="SZY150" s="597"/>
      <c r="SZZ150" s="597"/>
      <c r="TAA150" s="597"/>
      <c r="TAB150" s="597"/>
      <c r="TAC150" s="597"/>
      <c r="TAD150" s="597"/>
      <c r="TAE150" s="597"/>
      <c r="TAF150" s="597"/>
      <c r="TAG150" s="597"/>
      <c r="TAH150" s="597"/>
      <c r="TAI150" s="597"/>
      <c r="TAJ150" s="597"/>
      <c r="TAK150" s="597"/>
      <c r="TAL150" s="597"/>
      <c r="TAM150" s="597"/>
      <c r="TAN150" s="597"/>
      <c r="TAO150" s="597"/>
      <c r="TAP150" s="597"/>
      <c r="TAQ150" s="597"/>
      <c r="TAR150" s="597"/>
      <c r="TAS150" s="597"/>
      <c r="TAT150" s="597"/>
      <c r="TAU150" s="597"/>
      <c r="TAV150" s="597"/>
      <c r="TAW150" s="597"/>
      <c r="TAX150" s="597"/>
      <c r="TAY150" s="597"/>
      <c r="TAZ150" s="597"/>
      <c r="TBA150" s="597"/>
      <c r="TBB150" s="597"/>
      <c r="TBC150" s="597"/>
      <c r="TBD150" s="597"/>
      <c r="TBE150" s="597"/>
      <c r="TBF150" s="597"/>
      <c r="TBG150" s="597"/>
      <c r="TBH150" s="597"/>
      <c r="TBI150" s="597"/>
      <c r="TBJ150" s="597"/>
      <c r="TBK150" s="597"/>
      <c r="TBL150" s="597"/>
      <c r="TBM150" s="597"/>
      <c r="TBN150" s="597"/>
      <c r="TBO150" s="597"/>
      <c r="TBP150" s="597"/>
      <c r="TBQ150" s="597"/>
      <c r="TBR150" s="597"/>
      <c r="TBS150" s="597"/>
      <c r="TBT150" s="597"/>
      <c r="TBU150" s="597"/>
      <c r="TBV150" s="597"/>
      <c r="TBW150" s="597"/>
      <c r="TBX150" s="597"/>
      <c r="TBY150" s="597"/>
      <c r="TBZ150" s="597"/>
      <c r="TCA150" s="597"/>
      <c r="TCB150" s="597"/>
      <c r="TCC150" s="597"/>
      <c r="TCD150" s="597"/>
      <c r="TCE150" s="597"/>
      <c r="TCF150" s="597"/>
      <c r="TCG150" s="597"/>
      <c r="TCH150" s="597"/>
      <c r="TCI150" s="597"/>
      <c r="TCJ150" s="597"/>
      <c r="TCK150" s="597"/>
      <c r="TCL150" s="597"/>
      <c r="TCM150" s="597"/>
      <c r="TCN150" s="597"/>
      <c r="TCO150" s="597"/>
      <c r="TCP150" s="597"/>
      <c r="TCQ150" s="597"/>
      <c r="TCR150" s="597"/>
      <c r="TCS150" s="597"/>
      <c r="TCT150" s="597"/>
      <c r="TCU150" s="597"/>
      <c r="TCV150" s="597"/>
      <c r="TCW150" s="597"/>
      <c r="TCX150" s="597"/>
      <c r="TCY150" s="597"/>
      <c r="TCZ150" s="597"/>
      <c r="TDA150" s="597"/>
      <c r="TDB150" s="597"/>
      <c r="TDC150" s="597"/>
      <c r="TDD150" s="597"/>
      <c r="TDE150" s="597"/>
      <c r="TDF150" s="597"/>
      <c r="TDG150" s="597"/>
      <c r="TDH150" s="597"/>
      <c r="TDI150" s="597"/>
      <c r="TDJ150" s="597"/>
      <c r="TDK150" s="597"/>
      <c r="TDL150" s="597"/>
      <c r="TDM150" s="597"/>
      <c r="TDN150" s="597"/>
      <c r="TDO150" s="597"/>
      <c r="TDP150" s="597"/>
      <c r="TDQ150" s="597"/>
      <c r="TDR150" s="597"/>
      <c r="TDS150" s="597"/>
      <c r="TDT150" s="597"/>
      <c r="TDU150" s="597"/>
      <c r="TDV150" s="597"/>
      <c r="TDW150" s="597"/>
      <c r="TDX150" s="597"/>
      <c r="TDY150" s="597"/>
      <c r="TDZ150" s="597"/>
      <c r="TEA150" s="597"/>
      <c r="TEB150" s="597"/>
      <c r="TEC150" s="597"/>
      <c r="TED150" s="597"/>
      <c r="TEE150" s="597"/>
      <c r="TEF150" s="597"/>
      <c r="TEG150" s="597"/>
      <c r="TEH150" s="597"/>
      <c r="TEI150" s="597"/>
      <c r="TEJ150" s="597"/>
      <c r="TEK150" s="597"/>
      <c r="TEL150" s="597"/>
      <c r="TEM150" s="597"/>
      <c r="TEN150" s="597"/>
      <c r="TEO150" s="597"/>
      <c r="TEP150" s="597"/>
      <c r="TEQ150" s="597"/>
      <c r="TER150" s="597"/>
      <c r="TES150" s="597"/>
      <c r="TET150" s="597"/>
      <c r="TEU150" s="597"/>
      <c r="TEV150" s="597"/>
      <c r="TEW150" s="597"/>
      <c r="TEX150" s="597"/>
      <c r="TEY150" s="597"/>
      <c r="TEZ150" s="597"/>
      <c r="TFA150" s="597"/>
      <c r="TFB150" s="597"/>
      <c r="TFC150" s="597"/>
      <c r="TFD150" s="597"/>
      <c r="TFE150" s="597"/>
      <c r="TFF150" s="597"/>
      <c r="TFG150" s="597"/>
      <c r="TFH150" s="597"/>
      <c r="TFI150" s="597"/>
      <c r="TFJ150" s="597"/>
      <c r="TFK150" s="597"/>
      <c r="TFL150" s="597"/>
      <c r="TFM150" s="597"/>
      <c r="TFN150" s="597"/>
      <c r="TFO150" s="597"/>
      <c r="TFP150" s="597"/>
      <c r="TFQ150" s="597"/>
      <c r="TFR150" s="597"/>
      <c r="TFS150" s="597"/>
      <c r="TFT150" s="597"/>
      <c r="TFU150" s="597"/>
      <c r="TFV150" s="597"/>
      <c r="TFW150" s="597"/>
      <c r="TFX150" s="597"/>
      <c r="TFY150" s="597"/>
      <c r="TFZ150" s="597"/>
      <c r="TGA150" s="597"/>
      <c r="TGB150" s="597"/>
      <c r="TGC150" s="597"/>
      <c r="TGD150" s="597"/>
      <c r="TGE150" s="597"/>
      <c r="TGF150" s="597"/>
      <c r="TGG150" s="597"/>
      <c r="TGH150" s="597"/>
      <c r="TGI150" s="597"/>
      <c r="TGJ150" s="597"/>
      <c r="TGK150" s="597"/>
      <c r="TGL150" s="597"/>
      <c r="TGM150" s="597"/>
      <c r="TGN150" s="597"/>
      <c r="TGO150" s="597"/>
      <c r="TGP150" s="597"/>
      <c r="TGQ150" s="597"/>
      <c r="TGR150" s="597"/>
      <c r="TGS150" s="597"/>
      <c r="TGT150" s="597"/>
      <c r="TGU150" s="597"/>
      <c r="TGV150" s="597"/>
      <c r="TGW150" s="597"/>
      <c r="TGX150" s="597"/>
      <c r="TGY150" s="597"/>
      <c r="TGZ150" s="597"/>
      <c r="THA150" s="597"/>
      <c r="THB150" s="597"/>
      <c r="THC150" s="597"/>
      <c r="THD150" s="597"/>
      <c r="THE150" s="597"/>
      <c r="THF150" s="597"/>
      <c r="THG150" s="597"/>
      <c r="THH150" s="597"/>
      <c r="THI150" s="597"/>
      <c r="THJ150" s="597"/>
      <c r="THK150" s="597"/>
      <c r="THL150" s="597"/>
      <c r="THM150" s="597"/>
      <c r="THN150" s="597"/>
      <c r="THO150" s="597"/>
      <c r="THP150" s="597"/>
      <c r="THQ150" s="597"/>
      <c r="THR150" s="597"/>
      <c r="THS150" s="597"/>
      <c r="THT150" s="597"/>
      <c r="THU150" s="597"/>
      <c r="THV150" s="597"/>
      <c r="THW150" s="597"/>
      <c r="THX150" s="597"/>
      <c r="THY150" s="597"/>
      <c r="THZ150" s="597"/>
      <c r="TIA150" s="597"/>
      <c r="TIB150" s="597"/>
      <c r="TIC150" s="597"/>
      <c r="TID150" s="597"/>
      <c r="TIE150" s="597"/>
      <c r="TIF150" s="597"/>
      <c r="TIG150" s="597"/>
      <c r="TIH150" s="597"/>
      <c r="TII150" s="597"/>
      <c r="TIJ150" s="597"/>
      <c r="TIK150" s="597"/>
      <c r="TIL150" s="597"/>
      <c r="TIM150" s="597"/>
      <c r="TIN150" s="597"/>
      <c r="TIO150" s="597"/>
      <c r="TIP150" s="597"/>
      <c r="TIQ150" s="597"/>
      <c r="TIR150" s="597"/>
      <c r="TIS150" s="597"/>
      <c r="TIT150" s="597"/>
      <c r="TIU150" s="597"/>
      <c r="TIV150" s="597"/>
      <c r="TIW150" s="597"/>
      <c r="TIX150" s="597"/>
      <c r="TIY150" s="597"/>
      <c r="TIZ150" s="597"/>
      <c r="TJA150" s="597"/>
      <c r="TJB150" s="597"/>
      <c r="TJC150" s="597"/>
      <c r="TJD150" s="597"/>
      <c r="TJE150" s="597"/>
      <c r="TJF150" s="597"/>
      <c r="TJG150" s="597"/>
      <c r="TJH150" s="597"/>
      <c r="TJI150" s="597"/>
      <c r="TJJ150" s="597"/>
      <c r="TJK150" s="597"/>
      <c r="TJL150" s="597"/>
      <c r="TJM150" s="597"/>
      <c r="TJN150" s="597"/>
      <c r="TJO150" s="597"/>
      <c r="TJP150" s="597"/>
      <c r="TJQ150" s="597"/>
      <c r="TJR150" s="597"/>
      <c r="TJS150" s="597"/>
      <c r="TJT150" s="597"/>
      <c r="TJU150" s="597"/>
      <c r="TJV150" s="597"/>
      <c r="TJW150" s="597"/>
      <c r="TJX150" s="597"/>
      <c r="TJY150" s="597"/>
      <c r="TJZ150" s="597"/>
      <c r="TKA150" s="597"/>
      <c r="TKB150" s="597"/>
      <c r="TKC150" s="597"/>
      <c r="TKD150" s="597"/>
      <c r="TKE150" s="597"/>
      <c r="TKF150" s="597"/>
      <c r="TKG150" s="597"/>
      <c r="TKH150" s="597"/>
      <c r="TKI150" s="597"/>
      <c r="TKJ150" s="597"/>
      <c r="TKK150" s="597"/>
      <c r="TKL150" s="597"/>
      <c r="TKM150" s="597"/>
      <c r="TKN150" s="597"/>
      <c r="TKO150" s="597"/>
      <c r="TKP150" s="597"/>
      <c r="TKQ150" s="597"/>
      <c r="TKR150" s="597"/>
      <c r="TKS150" s="597"/>
      <c r="TKT150" s="597"/>
      <c r="TKU150" s="597"/>
      <c r="TKV150" s="597"/>
      <c r="TKW150" s="597"/>
      <c r="TKX150" s="597"/>
      <c r="TKY150" s="597"/>
      <c r="TKZ150" s="597"/>
      <c r="TLA150" s="597"/>
      <c r="TLB150" s="597"/>
      <c r="TLC150" s="597"/>
      <c r="TLD150" s="597"/>
      <c r="TLE150" s="597"/>
      <c r="TLF150" s="597"/>
      <c r="TLG150" s="597"/>
      <c r="TLH150" s="597"/>
      <c r="TLI150" s="597"/>
      <c r="TLJ150" s="597"/>
      <c r="TLK150" s="597"/>
      <c r="TLL150" s="597"/>
      <c r="TLM150" s="597"/>
      <c r="TLN150" s="597"/>
      <c r="TLO150" s="597"/>
      <c r="TLP150" s="597"/>
      <c r="TLQ150" s="597"/>
      <c r="TLR150" s="597"/>
      <c r="TLS150" s="597"/>
      <c r="TLT150" s="597"/>
      <c r="TLU150" s="597"/>
      <c r="TLV150" s="597"/>
      <c r="TLW150" s="597"/>
      <c r="TLX150" s="597"/>
      <c r="TLY150" s="597"/>
      <c r="TLZ150" s="597"/>
      <c r="TMA150" s="597"/>
      <c r="TMB150" s="597"/>
      <c r="TMC150" s="597"/>
      <c r="TMD150" s="597"/>
      <c r="TME150" s="597"/>
      <c r="TMF150" s="597"/>
      <c r="TMG150" s="597"/>
      <c r="TMH150" s="597"/>
      <c r="TMI150" s="597"/>
      <c r="TMJ150" s="597"/>
      <c r="TMK150" s="597"/>
      <c r="TML150" s="597"/>
      <c r="TMM150" s="597"/>
      <c r="TMN150" s="597"/>
      <c r="TMO150" s="597"/>
      <c r="TMP150" s="597"/>
      <c r="TMQ150" s="597"/>
      <c r="TMR150" s="597"/>
      <c r="TMS150" s="597"/>
      <c r="TMT150" s="597"/>
      <c r="TMU150" s="597"/>
      <c r="TMV150" s="597"/>
      <c r="TMW150" s="597"/>
      <c r="TMX150" s="597"/>
      <c r="TMY150" s="597"/>
      <c r="TMZ150" s="597"/>
      <c r="TNA150" s="597"/>
      <c r="TNB150" s="597"/>
      <c r="TNC150" s="597"/>
      <c r="TND150" s="597"/>
      <c r="TNE150" s="597"/>
      <c r="TNF150" s="597"/>
      <c r="TNG150" s="597"/>
      <c r="TNH150" s="597"/>
      <c r="TNI150" s="597"/>
      <c r="TNJ150" s="597"/>
      <c r="TNK150" s="597"/>
      <c r="TNL150" s="597"/>
      <c r="TNM150" s="597"/>
      <c r="TNN150" s="597"/>
      <c r="TNO150" s="597"/>
      <c r="TNP150" s="597"/>
      <c r="TNQ150" s="597"/>
      <c r="TNR150" s="597"/>
      <c r="TNS150" s="597"/>
      <c r="TNT150" s="597"/>
      <c r="TNU150" s="597"/>
      <c r="TNV150" s="597"/>
      <c r="TNW150" s="597"/>
      <c r="TNX150" s="597"/>
      <c r="TNY150" s="597"/>
      <c r="TNZ150" s="597"/>
      <c r="TOA150" s="597"/>
      <c r="TOB150" s="597"/>
      <c r="TOC150" s="597"/>
      <c r="TOD150" s="597"/>
      <c r="TOE150" s="597"/>
      <c r="TOF150" s="597"/>
      <c r="TOG150" s="597"/>
      <c r="TOH150" s="597"/>
      <c r="TOI150" s="597"/>
      <c r="TOJ150" s="597"/>
      <c r="TOK150" s="597"/>
      <c r="TOL150" s="597"/>
      <c r="TOM150" s="597"/>
      <c r="TON150" s="597"/>
      <c r="TOO150" s="597"/>
      <c r="TOP150" s="597"/>
      <c r="TOQ150" s="597"/>
      <c r="TOR150" s="597"/>
      <c r="TOS150" s="597"/>
      <c r="TOT150" s="597"/>
      <c r="TOU150" s="597"/>
      <c r="TOV150" s="597"/>
      <c r="TOW150" s="597"/>
      <c r="TOX150" s="597"/>
      <c r="TOY150" s="597"/>
      <c r="TOZ150" s="597"/>
      <c r="TPA150" s="597"/>
      <c r="TPB150" s="597"/>
      <c r="TPC150" s="597"/>
      <c r="TPD150" s="597"/>
      <c r="TPE150" s="597"/>
      <c r="TPF150" s="597"/>
      <c r="TPG150" s="597"/>
      <c r="TPH150" s="597"/>
      <c r="TPI150" s="597"/>
      <c r="TPJ150" s="597"/>
      <c r="TPK150" s="597"/>
      <c r="TPL150" s="597"/>
      <c r="TPM150" s="597"/>
      <c r="TPN150" s="597"/>
      <c r="TPO150" s="597"/>
      <c r="TPP150" s="597"/>
      <c r="TPQ150" s="597"/>
      <c r="TPR150" s="597"/>
      <c r="TPS150" s="597"/>
      <c r="TPT150" s="597"/>
      <c r="TPU150" s="597"/>
      <c r="TPV150" s="597"/>
      <c r="TPW150" s="597"/>
      <c r="TPX150" s="597"/>
      <c r="TPY150" s="597"/>
      <c r="TPZ150" s="597"/>
      <c r="TQA150" s="597"/>
      <c r="TQB150" s="597"/>
      <c r="TQC150" s="597"/>
      <c r="TQD150" s="597"/>
      <c r="TQE150" s="597"/>
      <c r="TQF150" s="597"/>
      <c r="TQG150" s="597"/>
      <c r="TQH150" s="597"/>
      <c r="TQI150" s="597"/>
      <c r="TQJ150" s="597"/>
      <c r="TQK150" s="597"/>
      <c r="TQL150" s="597"/>
      <c r="TQM150" s="597"/>
      <c r="TQN150" s="597"/>
      <c r="TQO150" s="597"/>
      <c r="TQP150" s="597"/>
      <c r="TQQ150" s="597"/>
      <c r="TQR150" s="597"/>
      <c r="TQS150" s="597"/>
      <c r="TQT150" s="597"/>
      <c r="TQU150" s="597"/>
      <c r="TQV150" s="597"/>
      <c r="TQW150" s="597"/>
      <c r="TQX150" s="597"/>
      <c r="TQY150" s="597"/>
      <c r="TQZ150" s="597"/>
      <c r="TRA150" s="597"/>
      <c r="TRB150" s="597"/>
      <c r="TRC150" s="597"/>
      <c r="TRD150" s="597"/>
      <c r="TRE150" s="597"/>
      <c r="TRF150" s="597"/>
      <c r="TRG150" s="597"/>
      <c r="TRH150" s="597"/>
      <c r="TRI150" s="597"/>
      <c r="TRJ150" s="597"/>
      <c r="TRK150" s="597"/>
      <c r="TRL150" s="597"/>
      <c r="TRM150" s="597"/>
      <c r="TRN150" s="597"/>
      <c r="TRO150" s="597"/>
      <c r="TRP150" s="597"/>
      <c r="TRQ150" s="597"/>
      <c r="TRR150" s="597"/>
      <c r="TRS150" s="597"/>
      <c r="TRT150" s="597"/>
      <c r="TRU150" s="597"/>
      <c r="TRV150" s="597"/>
      <c r="TRW150" s="597"/>
      <c r="TRX150" s="597"/>
      <c r="TRY150" s="597"/>
      <c r="TRZ150" s="597"/>
      <c r="TSA150" s="597"/>
      <c r="TSB150" s="597"/>
      <c r="TSC150" s="597"/>
      <c r="TSD150" s="597"/>
      <c r="TSE150" s="597"/>
      <c r="TSF150" s="597"/>
      <c r="TSG150" s="597"/>
      <c r="TSH150" s="597"/>
      <c r="TSI150" s="597"/>
      <c r="TSJ150" s="597"/>
      <c r="TSK150" s="597"/>
      <c r="TSL150" s="597"/>
      <c r="TSM150" s="597"/>
      <c r="TSN150" s="597"/>
      <c r="TSO150" s="597"/>
      <c r="TSP150" s="597"/>
      <c r="TSQ150" s="597"/>
      <c r="TSR150" s="597"/>
      <c r="TSS150" s="597"/>
      <c r="TST150" s="597"/>
      <c r="TSU150" s="597"/>
      <c r="TSV150" s="597"/>
      <c r="TSW150" s="597"/>
      <c r="TSX150" s="597"/>
      <c r="TSY150" s="597"/>
      <c r="TSZ150" s="597"/>
      <c r="TTA150" s="597"/>
      <c r="TTB150" s="597"/>
      <c r="TTC150" s="597"/>
      <c r="TTD150" s="597"/>
      <c r="TTE150" s="597"/>
      <c r="TTF150" s="597"/>
      <c r="TTG150" s="597"/>
      <c r="TTH150" s="597"/>
      <c r="TTI150" s="597"/>
      <c r="TTJ150" s="597"/>
      <c r="TTK150" s="597"/>
      <c r="TTL150" s="597"/>
      <c r="TTM150" s="597"/>
      <c r="TTN150" s="597"/>
      <c r="TTO150" s="597"/>
      <c r="TTP150" s="597"/>
      <c r="TTQ150" s="597"/>
      <c r="TTR150" s="597"/>
      <c r="TTS150" s="597"/>
      <c r="TTT150" s="597"/>
      <c r="TTU150" s="597"/>
      <c r="TTV150" s="597"/>
      <c r="TTW150" s="597"/>
      <c r="TTX150" s="597"/>
      <c r="TTY150" s="597"/>
      <c r="TTZ150" s="597"/>
      <c r="TUA150" s="597"/>
      <c r="TUB150" s="597"/>
      <c r="TUC150" s="597"/>
      <c r="TUD150" s="597"/>
      <c r="TUE150" s="597"/>
      <c r="TUF150" s="597"/>
      <c r="TUG150" s="597"/>
      <c r="TUH150" s="597"/>
      <c r="TUI150" s="597"/>
      <c r="TUJ150" s="597"/>
      <c r="TUK150" s="597"/>
      <c r="TUL150" s="597"/>
      <c r="TUM150" s="597"/>
      <c r="TUN150" s="597"/>
      <c r="TUO150" s="597"/>
      <c r="TUP150" s="597"/>
      <c r="TUQ150" s="597"/>
      <c r="TUR150" s="597"/>
      <c r="TUS150" s="597"/>
      <c r="TUT150" s="597"/>
      <c r="TUU150" s="597"/>
      <c r="TUV150" s="597"/>
      <c r="TUW150" s="597"/>
      <c r="TUX150" s="597"/>
      <c r="TUY150" s="597"/>
      <c r="TUZ150" s="597"/>
      <c r="TVA150" s="597"/>
      <c r="TVB150" s="597"/>
      <c r="TVC150" s="597"/>
      <c r="TVD150" s="597"/>
      <c r="TVE150" s="597"/>
      <c r="TVF150" s="597"/>
      <c r="TVG150" s="597"/>
      <c r="TVH150" s="597"/>
      <c r="TVI150" s="597"/>
      <c r="TVJ150" s="597"/>
      <c r="TVK150" s="597"/>
      <c r="TVL150" s="597"/>
      <c r="TVM150" s="597"/>
      <c r="TVN150" s="597"/>
      <c r="TVO150" s="597"/>
      <c r="TVP150" s="597"/>
      <c r="TVQ150" s="597"/>
      <c r="TVR150" s="597"/>
      <c r="TVS150" s="597"/>
      <c r="TVT150" s="597"/>
      <c r="TVU150" s="597"/>
      <c r="TVV150" s="597"/>
      <c r="TVW150" s="597"/>
      <c r="TVX150" s="597"/>
      <c r="TVY150" s="597"/>
      <c r="TVZ150" s="597"/>
      <c r="TWA150" s="597"/>
      <c r="TWB150" s="597"/>
      <c r="TWC150" s="597"/>
      <c r="TWD150" s="597"/>
      <c r="TWE150" s="597"/>
      <c r="TWF150" s="597"/>
      <c r="TWG150" s="597"/>
      <c r="TWH150" s="597"/>
      <c r="TWI150" s="597"/>
      <c r="TWJ150" s="597"/>
      <c r="TWK150" s="597"/>
      <c r="TWL150" s="597"/>
      <c r="TWM150" s="597"/>
      <c r="TWN150" s="597"/>
      <c r="TWO150" s="597"/>
      <c r="TWP150" s="597"/>
      <c r="TWQ150" s="597"/>
      <c r="TWR150" s="597"/>
      <c r="TWS150" s="597"/>
      <c r="TWT150" s="597"/>
      <c r="TWU150" s="597"/>
      <c r="TWV150" s="597"/>
      <c r="TWW150" s="597"/>
      <c r="TWX150" s="597"/>
      <c r="TWY150" s="597"/>
      <c r="TWZ150" s="597"/>
      <c r="TXA150" s="597"/>
      <c r="TXB150" s="597"/>
      <c r="TXC150" s="597"/>
      <c r="TXD150" s="597"/>
      <c r="TXE150" s="597"/>
      <c r="TXF150" s="597"/>
      <c r="TXG150" s="597"/>
      <c r="TXH150" s="597"/>
      <c r="TXI150" s="597"/>
      <c r="TXJ150" s="597"/>
      <c r="TXK150" s="597"/>
      <c r="TXL150" s="597"/>
      <c r="TXM150" s="597"/>
      <c r="TXN150" s="597"/>
      <c r="TXO150" s="597"/>
      <c r="TXP150" s="597"/>
      <c r="TXQ150" s="597"/>
      <c r="TXR150" s="597"/>
      <c r="TXS150" s="597"/>
      <c r="TXT150" s="597"/>
      <c r="TXU150" s="597"/>
      <c r="TXV150" s="597"/>
      <c r="TXW150" s="597"/>
      <c r="TXX150" s="597"/>
      <c r="TXY150" s="597"/>
      <c r="TXZ150" s="597"/>
      <c r="TYA150" s="597"/>
      <c r="TYB150" s="597"/>
      <c r="TYC150" s="597"/>
      <c r="TYD150" s="597"/>
      <c r="TYE150" s="597"/>
      <c r="TYF150" s="597"/>
      <c r="TYG150" s="597"/>
      <c r="TYH150" s="597"/>
      <c r="TYI150" s="597"/>
      <c r="TYJ150" s="597"/>
      <c r="TYK150" s="597"/>
      <c r="TYL150" s="597"/>
      <c r="TYM150" s="597"/>
      <c r="TYN150" s="597"/>
      <c r="TYO150" s="597"/>
      <c r="TYP150" s="597"/>
      <c r="TYQ150" s="597"/>
      <c r="TYR150" s="597"/>
      <c r="TYS150" s="597"/>
      <c r="TYT150" s="597"/>
      <c r="TYU150" s="597"/>
      <c r="TYV150" s="597"/>
      <c r="TYW150" s="597"/>
      <c r="TYX150" s="597"/>
      <c r="TYY150" s="597"/>
      <c r="TYZ150" s="597"/>
      <c r="TZA150" s="597"/>
      <c r="TZB150" s="597"/>
      <c r="TZC150" s="597"/>
      <c r="TZD150" s="597"/>
      <c r="TZE150" s="597"/>
      <c r="TZF150" s="597"/>
      <c r="TZG150" s="597"/>
      <c r="TZH150" s="597"/>
      <c r="TZI150" s="597"/>
      <c r="TZJ150" s="597"/>
      <c r="TZK150" s="597"/>
      <c r="TZL150" s="597"/>
      <c r="TZM150" s="597"/>
      <c r="TZN150" s="597"/>
      <c r="TZO150" s="597"/>
      <c r="TZP150" s="597"/>
      <c r="TZQ150" s="597"/>
      <c r="TZR150" s="597"/>
      <c r="TZS150" s="597"/>
      <c r="TZT150" s="597"/>
      <c r="TZU150" s="597"/>
      <c r="TZV150" s="597"/>
      <c r="TZW150" s="597"/>
      <c r="TZX150" s="597"/>
      <c r="TZY150" s="597"/>
      <c r="TZZ150" s="597"/>
      <c r="UAA150" s="597"/>
      <c r="UAB150" s="597"/>
      <c r="UAC150" s="597"/>
      <c r="UAD150" s="597"/>
      <c r="UAE150" s="597"/>
      <c r="UAF150" s="597"/>
      <c r="UAG150" s="597"/>
      <c r="UAH150" s="597"/>
      <c r="UAI150" s="597"/>
      <c r="UAJ150" s="597"/>
      <c r="UAK150" s="597"/>
      <c r="UAL150" s="597"/>
      <c r="UAM150" s="597"/>
      <c r="UAN150" s="597"/>
      <c r="UAO150" s="597"/>
      <c r="UAP150" s="597"/>
      <c r="UAQ150" s="597"/>
      <c r="UAR150" s="597"/>
      <c r="UAS150" s="597"/>
      <c r="UAT150" s="597"/>
      <c r="UAU150" s="597"/>
      <c r="UAV150" s="597"/>
      <c r="UAW150" s="597"/>
      <c r="UAX150" s="597"/>
      <c r="UAY150" s="597"/>
      <c r="UAZ150" s="597"/>
      <c r="UBA150" s="597"/>
      <c r="UBB150" s="597"/>
      <c r="UBC150" s="597"/>
      <c r="UBD150" s="597"/>
      <c r="UBE150" s="597"/>
      <c r="UBF150" s="597"/>
      <c r="UBG150" s="597"/>
      <c r="UBH150" s="597"/>
      <c r="UBI150" s="597"/>
      <c r="UBJ150" s="597"/>
      <c r="UBK150" s="597"/>
      <c r="UBL150" s="597"/>
      <c r="UBM150" s="597"/>
      <c r="UBN150" s="597"/>
      <c r="UBO150" s="597"/>
      <c r="UBP150" s="597"/>
      <c r="UBQ150" s="597"/>
      <c r="UBR150" s="597"/>
      <c r="UBS150" s="597"/>
      <c r="UBT150" s="597"/>
      <c r="UBU150" s="597"/>
      <c r="UBV150" s="597"/>
      <c r="UBW150" s="597"/>
      <c r="UBX150" s="597"/>
      <c r="UBY150" s="597"/>
      <c r="UBZ150" s="597"/>
      <c r="UCA150" s="597"/>
      <c r="UCB150" s="597"/>
      <c r="UCC150" s="597"/>
      <c r="UCD150" s="597"/>
      <c r="UCE150" s="597"/>
      <c r="UCF150" s="597"/>
      <c r="UCG150" s="597"/>
      <c r="UCH150" s="597"/>
      <c r="UCI150" s="597"/>
      <c r="UCJ150" s="597"/>
      <c r="UCK150" s="597"/>
      <c r="UCL150" s="597"/>
      <c r="UCM150" s="597"/>
      <c r="UCN150" s="597"/>
      <c r="UCO150" s="597"/>
      <c r="UCP150" s="597"/>
      <c r="UCQ150" s="597"/>
      <c r="UCR150" s="597"/>
      <c r="UCS150" s="597"/>
      <c r="UCT150" s="597"/>
      <c r="UCU150" s="597"/>
      <c r="UCV150" s="597"/>
      <c r="UCW150" s="597"/>
      <c r="UCX150" s="597"/>
      <c r="UCY150" s="597"/>
      <c r="UCZ150" s="597"/>
      <c r="UDA150" s="597"/>
      <c r="UDB150" s="597"/>
      <c r="UDC150" s="597"/>
      <c r="UDD150" s="597"/>
      <c r="UDE150" s="597"/>
      <c r="UDF150" s="597"/>
      <c r="UDG150" s="597"/>
      <c r="UDH150" s="597"/>
      <c r="UDI150" s="597"/>
      <c r="UDJ150" s="597"/>
      <c r="UDK150" s="597"/>
      <c r="UDL150" s="597"/>
      <c r="UDM150" s="597"/>
      <c r="UDN150" s="597"/>
      <c r="UDO150" s="597"/>
      <c r="UDP150" s="597"/>
      <c r="UDQ150" s="597"/>
      <c r="UDR150" s="597"/>
      <c r="UDS150" s="597"/>
      <c r="UDT150" s="597"/>
      <c r="UDU150" s="597"/>
      <c r="UDV150" s="597"/>
      <c r="UDW150" s="597"/>
      <c r="UDX150" s="597"/>
      <c r="UDY150" s="597"/>
      <c r="UDZ150" s="597"/>
      <c r="UEA150" s="597"/>
      <c r="UEB150" s="597"/>
      <c r="UEC150" s="597"/>
      <c r="UED150" s="597"/>
      <c r="UEE150" s="597"/>
      <c r="UEF150" s="597"/>
      <c r="UEG150" s="597"/>
      <c r="UEH150" s="597"/>
      <c r="UEI150" s="597"/>
      <c r="UEJ150" s="597"/>
      <c r="UEK150" s="597"/>
      <c r="UEL150" s="597"/>
      <c r="UEM150" s="597"/>
      <c r="UEN150" s="597"/>
      <c r="UEO150" s="597"/>
      <c r="UEP150" s="597"/>
      <c r="UEQ150" s="597"/>
      <c r="UER150" s="597"/>
      <c r="UES150" s="597"/>
      <c r="UET150" s="597"/>
      <c r="UEU150" s="597"/>
      <c r="UEV150" s="597"/>
      <c r="UEW150" s="597"/>
      <c r="UEX150" s="597"/>
      <c r="UEY150" s="597"/>
      <c r="UEZ150" s="597"/>
      <c r="UFA150" s="597"/>
      <c r="UFB150" s="597"/>
      <c r="UFC150" s="597"/>
      <c r="UFD150" s="597"/>
      <c r="UFE150" s="597"/>
      <c r="UFF150" s="597"/>
      <c r="UFG150" s="597"/>
      <c r="UFH150" s="597"/>
      <c r="UFI150" s="597"/>
      <c r="UFJ150" s="597"/>
      <c r="UFK150" s="597"/>
      <c r="UFL150" s="597"/>
      <c r="UFM150" s="597"/>
      <c r="UFN150" s="597"/>
      <c r="UFO150" s="597"/>
      <c r="UFP150" s="597"/>
      <c r="UFQ150" s="597"/>
      <c r="UFR150" s="597"/>
      <c r="UFS150" s="597"/>
      <c r="UFT150" s="597"/>
      <c r="UFU150" s="597"/>
      <c r="UFV150" s="597"/>
      <c r="UFW150" s="597"/>
      <c r="UFX150" s="597"/>
      <c r="UFY150" s="597"/>
      <c r="UFZ150" s="597"/>
      <c r="UGA150" s="597"/>
      <c r="UGB150" s="597"/>
      <c r="UGC150" s="597"/>
      <c r="UGD150" s="597"/>
      <c r="UGE150" s="597"/>
      <c r="UGF150" s="597"/>
      <c r="UGG150" s="597"/>
      <c r="UGH150" s="597"/>
      <c r="UGI150" s="597"/>
      <c r="UGJ150" s="597"/>
      <c r="UGK150" s="597"/>
      <c r="UGL150" s="597"/>
      <c r="UGM150" s="597"/>
      <c r="UGN150" s="597"/>
      <c r="UGO150" s="597"/>
      <c r="UGP150" s="597"/>
      <c r="UGQ150" s="597"/>
      <c r="UGR150" s="597"/>
      <c r="UGS150" s="597"/>
      <c r="UGT150" s="597"/>
      <c r="UGU150" s="597"/>
      <c r="UGV150" s="597"/>
      <c r="UGW150" s="597"/>
      <c r="UGX150" s="597"/>
      <c r="UGY150" s="597"/>
      <c r="UGZ150" s="597"/>
      <c r="UHA150" s="597"/>
      <c r="UHB150" s="597"/>
      <c r="UHC150" s="597"/>
      <c r="UHD150" s="597"/>
      <c r="UHE150" s="597"/>
      <c r="UHF150" s="597"/>
      <c r="UHG150" s="597"/>
      <c r="UHH150" s="597"/>
      <c r="UHI150" s="597"/>
      <c r="UHJ150" s="597"/>
      <c r="UHK150" s="597"/>
      <c r="UHL150" s="597"/>
      <c r="UHM150" s="597"/>
      <c r="UHN150" s="597"/>
      <c r="UHO150" s="597"/>
      <c r="UHP150" s="597"/>
      <c r="UHQ150" s="597"/>
      <c r="UHR150" s="597"/>
      <c r="UHS150" s="597"/>
      <c r="UHT150" s="597"/>
      <c r="UHU150" s="597"/>
      <c r="UHV150" s="597"/>
      <c r="UHW150" s="597"/>
      <c r="UHX150" s="597"/>
      <c r="UHY150" s="597"/>
      <c r="UHZ150" s="597"/>
      <c r="UIA150" s="597"/>
      <c r="UIB150" s="597"/>
      <c r="UIC150" s="597"/>
      <c r="UID150" s="597"/>
      <c r="UIE150" s="597"/>
      <c r="UIF150" s="597"/>
      <c r="UIG150" s="597"/>
      <c r="UIH150" s="597"/>
      <c r="UII150" s="597"/>
      <c r="UIJ150" s="597"/>
      <c r="UIK150" s="597"/>
      <c r="UIL150" s="597"/>
      <c r="UIM150" s="597"/>
      <c r="UIN150" s="597"/>
      <c r="UIO150" s="597"/>
      <c r="UIP150" s="597"/>
      <c r="UIQ150" s="597"/>
      <c r="UIR150" s="597"/>
      <c r="UIS150" s="597"/>
      <c r="UIT150" s="597"/>
      <c r="UIU150" s="597"/>
      <c r="UIV150" s="597"/>
      <c r="UIW150" s="597"/>
      <c r="UIX150" s="597"/>
      <c r="UIY150" s="597"/>
      <c r="UIZ150" s="597"/>
      <c r="UJA150" s="597"/>
      <c r="UJB150" s="597"/>
      <c r="UJC150" s="597"/>
      <c r="UJD150" s="597"/>
      <c r="UJE150" s="597"/>
      <c r="UJF150" s="597"/>
      <c r="UJG150" s="597"/>
      <c r="UJH150" s="597"/>
      <c r="UJI150" s="597"/>
      <c r="UJJ150" s="597"/>
      <c r="UJK150" s="597"/>
      <c r="UJL150" s="597"/>
      <c r="UJM150" s="597"/>
      <c r="UJN150" s="597"/>
      <c r="UJO150" s="597"/>
      <c r="UJP150" s="597"/>
      <c r="UJQ150" s="597"/>
      <c r="UJR150" s="597"/>
      <c r="UJS150" s="597"/>
      <c r="UJT150" s="597"/>
      <c r="UJU150" s="597"/>
      <c r="UJV150" s="597"/>
      <c r="UJW150" s="597"/>
      <c r="UJX150" s="597"/>
      <c r="UJY150" s="597"/>
      <c r="UJZ150" s="597"/>
      <c r="UKA150" s="597"/>
      <c r="UKB150" s="597"/>
      <c r="UKC150" s="597"/>
      <c r="UKD150" s="597"/>
      <c r="UKE150" s="597"/>
      <c r="UKF150" s="597"/>
      <c r="UKG150" s="597"/>
      <c r="UKH150" s="597"/>
      <c r="UKI150" s="597"/>
      <c r="UKJ150" s="597"/>
      <c r="UKK150" s="597"/>
      <c r="UKL150" s="597"/>
      <c r="UKM150" s="597"/>
      <c r="UKN150" s="597"/>
      <c r="UKO150" s="597"/>
      <c r="UKP150" s="597"/>
      <c r="UKQ150" s="597"/>
      <c r="UKR150" s="597"/>
      <c r="UKS150" s="597"/>
      <c r="UKT150" s="597"/>
      <c r="UKU150" s="597"/>
      <c r="UKV150" s="597"/>
      <c r="UKW150" s="597"/>
      <c r="UKX150" s="597"/>
      <c r="UKY150" s="597"/>
      <c r="UKZ150" s="597"/>
      <c r="ULA150" s="597"/>
      <c r="ULB150" s="597"/>
      <c r="ULC150" s="597"/>
      <c r="ULD150" s="597"/>
      <c r="ULE150" s="597"/>
      <c r="ULF150" s="597"/>
      <c r="ULG150" s="597"/>
      <c r="ULH150" s="597"/>
      <c r="ULI150" s="597"/>
      <c r="ULJ150" s="597"/>
      <c r="ULK150" s="597"/>
      <c r="ULL150" s="597"/>
      <c r="ULM150" s="597"/>
      <c r="ULN150" s="597"/>
      <c r="ULO150" s="597"/>
      <c r="ULP150" s="597"/>
      <c r="ULQ150" s="597"/>
      <c r="ULR150" s="597"/>
      <c r="ULS150" s="597"/>
      <c r="ULT150" s="597"/>
      <c r="ULU150" s="597"/>
      <c r="ULV150" s="597"/>
      <c r="ULW150" s="597"/>
      <c r="ULX150" s="597"/>
      <c r="ULY150" s="597"/>
      <c r="ULZ150" s="597"/>
      <c r="UMA150" s="597"/>
      <c r="UMB150" s="597"/>
      <c r="UMC150" s="597"/>
      <c r="UMD150" s="597"/>
      <c r="UME150" s="597"/>
      <c r="UMF150" s="597"/>
      <c r="UMG150" s="597"/>
      <c r="UMH150" s="597"/>
      <c r="UMI150" s="597"/>
      <c r="UMJ150" s="597"/>
      <c r="UMK150" s="597"/>
      <c r="UML150" s="597"/>
      <c r="UMM150" s="597"/>
      <c r="UMN150" s="597"/>
      <c r="UMO150" s="597"/>
      <c r="UMP150" s="597"/>
      <c r="UMQ150" s="597"/>
      <c r="UMR150" s="597"/>
      <c r="UMS150" s="597"/>
      <c r="UMT150" s="597"/>
      <c r="UMU150" s="597"/>
      <c r="UMV150" s="597"/>
      <c r="UMW150" s="597"/>
      <c r="UMX150" s="597"/>
      <c r="UMY150" s="597"/>
      <c r="UMZ150" s="597"/>
      <c r="UNA150" s="597"/>
      <c r="UNB150" s="597"/>
      <c r="UNC150" s="597"/>
      <c r="UND150" s="597"/>
      <c r="UNE150" s="597"/>
      <c r="UNF150" s="597"/>
      <c r="UNG150" s="597"/>
      <c r="UNH150" s="597"/>
      <c r="UNI150" s="597"/>
      <c r="UNJ150" s="597"/>
      <c r="UNK150" s="597"/>
      <c r="UNL150" s="597"/>
      <c r="UNM150" s="597"/>
      <c r="UNN150" s="597"/>
      <c r="UNO150" s="597"/>
      <c r="UNP150" s="597"/>
      <c r="UNQ150" s="597"/>
      <c r="UNR150" s="597"/>
      <c r="UNS150" s="597"/>
      <c r="UNT150" s="597"/>
      <c r="UNU150" s="597"/>
      <c r="UNV150" s="597"/>
      <c r="UNW150" s="597"/>
      <c r="UNX150" s="597"/>
      <c r="UNY150" s="597"/>
      <c r="UNZ150" s="597"/>
      <c r="UOA150" s="597"/>
      <c r="UOB150" s="597"/>
      <c r="UOC150" s="597"/>
      <c r="UOD150" s="597"/>
      <c r="UOE150" s="597"/>
      <c r="UOF150" s="597"/>
      <c r="UOG150" s="597"/>
      <c r="UOH150" s="597"/>
      <c r="UOI150" s="597"/>
      <c r="UOJ150" s="597"/>
      <c r="UOK150" s="597"/>
      <c r="UOL150" s="597"/>
      <c r="UOM150" s="597"/>
      <c r="UON150" s="597"/>
      <c r="UOO150" s="597"/>
      <c r="UOP150" s="597"/>
      <c r="UOQ150" s="597"/>
      <c r="UOR150" s="597"/>
      <c r="UOS150" s="597"/>
      <c r="UOT150" s="597"/>
      <c r="UOU150" s="597"/>
      <c r="UOV150" s="597"/>
      <c r="UOW150" s="597"/>
      <c r="UOX150" s="597"/>
      <c r="UOY150" s="597"/>
      <c r="UOZ150" s="597"/>
      <c r="UPA150" s="597"/>
      <c r="UPB150" s="597"/>
      <c r="UPC150" s="597"/>
      <c r="UPD150" s="597"/>
      <c r="UPE150" s="597"/>
      <c r="UPF150" s="597"/>
      <c r="UPG150" s="597"/>
      <c r="UPH150" s="597"/>
      <c r="UPI150" s="597"/>
      <c r="UPJ150" s="597"/>
      <c r="UPK150" s="597"/>
      <c r="UPL150" s="597"/>
      <c r="UPM150" s="597"/>
      <c r="UPN150" s="597"/>
      <c r="UPO150" s="597"/>
      <c r="UPP150" s="597"/>
      <c r="UPQ150" s="597"/>
      <c r="UPR150" s="597"/>
      <c r="UPS150" s="597"/>
      <c r="UPT150" s="597"/>
      <c r="UPU150" s="597"/>
      <c r="UPV150" s="597"/>
      <c r="UPW150" s="597"/>
      <c r="UPX150" s="597"/>
      <c r="UPY150" s="597"/>
      <c r="UPZ150" s="597"/>
      <c r="UQA150" s="597"/>
      <c r="UQB150" s="597"/>
      <c r="UQC150" s="597"/>
      <c r="UQD150" s="597"/>
      <c r="UQE150" s="597"/>
      <c r="UQF150" s="597"/>
      <c r="UQG150" s="597"/>
      <c r="UQH150" s="597"/>
      <c r="UQI150" s="597"/>
      <c r="UQJ150" s="597"/>
      <c r="UQK150" s="597"/>
      <c r="UQL150" s="597"/>
      <c r="UQM150" s="597"/>
      <c r="UQN150" s="597"/>
      <c r="UQO150" s="597"/>
      <c r="UQP150" s="597"/>
      <c r="UQQ150" s="597"/>
      <c r="UQR150" s="597"/>
      <c r="UQS150" s="597"/>
      <c r="UQT150" s="597"/>
      <c r="UQU150" s="597"/>
      <c r="UQV150" s="597"/>
      <c r="UQW150" s="597"/>
      <c r="UQX150" s="597"/>
      <c r="UQY150" s="597"/>
      <c r="UQZ150" s="597"/>
      <c r="URA150" s="597"/>
      <c r="URB150" s="597"/>
      <c r="URC150" s="597"/>
      <c r="URD150" s="597"/>
      <c r="URE150" s="597"/>
      <c r="URF150" s="597"/>
      <c r="URG150" s="597"/>
      <c r="URH150" s="597"/>
      <c r="URI150" s="597"/>
      <c r="URJ150" s="597"/>
      <c r="URK150" s="597"/>
      <c r="URL150" s="597"/>
      <c r="URM150" s="597"/>
      <c r="URN150" s="597"/>
      <c r="URO150" s="597"/>
      <c r="URP150" s="597"/>
      <c r="URQ150" s="597"/>
      <c r="URR150" s="597"/>
      <c r="URS150" s="597"/>
      <c r="URT150" s="597"/>
      <c r="URU150" s="597"/>
      <c r="URV150" s="597"/>
      <c r="URW150" s="597"/>
      <c r="URX150" s="597"/>
      <c r="URY150" s="597"/>
      <c r="URZ150" s="597"/>
      <c r="USA150" s="597"/>
      <c r="USB150" s="597"/>
      <c r="USC150" s="597"/>
      <c r="USD150" s="597"/>
      <c r="USE150" s="597"/>
      <c r="USF150" s="597"/>
      <c r="USG150" s="597"/>
      <c r="USH150" s="597"/>
      <c r="USI150" s="597"/>
      <c r="USJ150" s="597"/>
      <c r="USK150" s="597"/>
      <c r="USL150" s="597"/>
      <c r="USM150" s="597"/>
      <c r="USN150" s="597"/>
      <c r="USO150" s="597"/>
      <c r="USP150" s="597"/>
      <c r="USQ150" s="597"/>
      <c r="USR150" s="597"/>
      <c r="USS150" s="597"/>
      <c r="UST150" s="597"/>
      <c r="USU150" s="597"/>
      <c r="USV150" s="597"/>
      <c r="USW150" s="597"/>
      <c r="USX150" s="597"/>
      <c r="USY150" s="597"/>
      <c r="USZ150" s="597"/>
      <c r="UTA150" s="597"/>
      <c r="UTB150" s="597"/>
      <c r="UTC150" s="597"/>
      <c r="UTD150" s="597"/>
      <c r="UTE150" s="597"/>
      <c r="UTF150" s="597"/>
      <c r="UTG150" s="597"/>
      <c r="UTH150" s="597"/>
      <c r="UTI150" s="597"/>
      <c r="UTJ150" s="597"/>
      <c r="UTK150" s="597"/>
      <c r="UTL150" s="597"/>
      <c r="UTM150" s="597"/>
      <c r="UTN150" s="597"/>
      <c r="UTO150" s="597"/>
      <c r="UTP150" s="597"/>
      <c r="UTQ150" s="597"/>
      <c r="UTR150" s="597"/>
      <c r="UTS150" s="597"/>
      <c r="UTT150" s="597"/>
      <c r="UTU150" s="597"/>
      <c r="UTV150" s="597"/>
      <c r="UTW150" s="597"/>
      <c r="UTX150" s="597"/>
      <c r="UTY150" s="597"/>
      <c r="UTZ150" s="597"/>
      <c r="UUA150" s="597"/>
      <c r="UUB150" s="597"/>
      <c r="UUC150" s="597"/>
      <c r="UUD150" s="597"/>
      <c r="UUE150" s="597"/>
      <c r="UUF150" s="597"/>
      <c r="UUG150" s="597"/>
      <c r="UUH150" s="597"/>
      <c r="UUI150" s="597"/>
      <c r="UUJ150" s="597"/>
      <c r="UUK150" s="597"/>
      <c r="UUL150" s="597"/>
      <c r="UUM150" s="597"/>
      <c r="UUN150" s="597"/>
      <c r="UUO150" s="597"/>
      <c r="UUP150" s="597"/>
      <c r="UUQ150" s="597"/>
      <c r="UUR150" s="597"/>
      <c r="UUS150" s="597"/>
      <c r="UUT150" s="597"/>
      <c r="UUU150" s="597"/>
      <c r="UUV150" s="597"/>
      <c r="UUW150" s="597"/>
      <c r="UUX150" s="597"/>
      <c r="UUY150" s="597"/>
      <c r="UUZ150" s="597"/>
      <c r="UVA150" s="597"/>
      <c r="UVB150" s="597"/>
      <c r="UVC150" s="597"/>
      <c r="UVD150" s="597"/>
      <c r="UVE150" s="597"/>
      <c r="UVF150" s="597"/>
      <c r="UVG150" s="597"/>
      <c r="UVH150" s="597"/>
      <c r="UVI150" s="597"/>
      <c r="UVJ150" s="597"/>
      <c r="UVK150" s="597"/>
      <c r="UVL150" s="597"/>
      <c r="UVM150" s="597"/>
      <c r="UVN150" s="597"/>
      <c r="UVO150" s="597"/>
      <c r="UVP150" s="597"/>
      <c r="UVQ150" s="597"/>
      <c r="UVR150" s="597"/>
      <c r="UVS150" s="597"/>
      <c r="UVT150" s="597"/>
      <c r="UVU150" s="597"/>
      <c r="UVV150" s="597"/>
      <c r="UVW150" s="597"/>
      <c r="UVX150" s="597"/>
      <c r="UVY150" s="597"/>
      <c r="UVZ150" s="597"/>
      <c r="UWA150" s="597"/>
      <c r="UWB150" s="597"/>
      <c r="UWC150" s="597"/>
      <c r="UWD150" s="597"/>
      <c r="UWE150" s="597"/>
      <c r="UWF150" s="597"/>
      <c r="UWG150" s="597"/>
      <c r="UWH150" s="597"/>
      <c r="UWI150" s="597"/>
      <c r="UWJ150" s="597"/>
      <c r="UWK150" s="597"/>
      <c r="UWL150" s="597"/>
      <c r="UWM150" s="597"/>
      <c r="UWN150" s="597"/>
      <c r="UWO150" s="597"/>
      <c r="UWP150" s="597"/>
      <c r="UWQ150" s="597"/>
      <c r="UWR150" s="597"/>
      <c r="UWS150" s="597"/>
      <c r="UWT150" s="597"/>
      <c r="UWU150" s="597"/>
      <c r="UWV150" s="597"/>
      <c r="UWW150" s="597"/>
      <c r="UWX150" s="597"/>
      <c r="UWY150" s="597"/>
      <c r="UWZ150" s="597"/>
      <c r="UXA150" s="597"/>
      <c r="UXB150" s="597"/>
      <c r="UXC150" s="597"/>
      <c r="UXD150" s="597"/>
      <c r="UXE150" s="597"/>
      <c r="UXF150" s="597"/>
      <c r="UXG150" s="597"/>
      <c r="UXH150" s="597"/>
      <c r="UXI150" s="597"/>
      <c r="UXJ150" s="597"/>
      <c r="UXK150" s="597"/>
      <c r="UXL150" s="597"/>
      <c r="UXM150" s="597"/>
      <c r="UXN150" s="597"/>
      <c r="UXO150" s="597"/>
      <c r="UXP150" s="597"/>
      <c r="UXQ150" s="597"/>
      <c r="UXR150" s="597"/>
      <c r="UXS150" s="597"/>
      <c r="UXT150" s="597"/>
      <c r="UXU150" s="597"/>
      <c r="UXV150" s="597"/>
      <c r="UXW150" s="597"/>
      <c r="UXX150" s="597"/>
      <c r="UXY150" s="597"/>
      <c r="UXZ150" s="597"/>
      <c r="UYA150" s="597"/>
      <c r="UYB150" s="597"/>
      <c r="UYC150" s="597"/>
      <c r="UYD150" s="597"/>
      <c r="UYE150" s="597"/>
      <c r="UYF150" s="597"/>
      <c r="UYG150" s="597"/>
      <c r="UYH150" s="597"/>
      <c r="UYI150" s="597"/>
      <c r="UYJ150" s="597"/>
      <c r="UYK150" s="597"/>
      <c r="UYL150" s="597"/>
      <c r="UYM150" s="597"/>
      <c r="UYN150" s="597"/>
      <c r="UYO150" s="597"/>
      <c r="UYP150" s="597"/>
      <c r="UYQ150" s="597"/>
      <c r="UYR150" s="597"/>
      <c r="UYS150" s="597"/>
      <c r="UYT150" s="597"/>
      <c r="UYU150" s="597"/>
      <c r="UYV150" s="597"/>
      <c r="UYW150" s="597"/>
      <c r="UYX150" s="597"/>
      <c r="UYY150" s="597"/>
      <c r="UYZ150" s="597"/>
      <c r="UZA150" s="597"/>
      <c r="UZB150" s="597"/>
      <c r="UZC150" s="597"/>
      <c r="UZD150" s="597"/>
      <c r="UZE150" s="597"/>
      <c r="UZF150" s="597"/>
      <c r="UZG150" s="597"/>
      <c r="UZH150" s="597"/>
      <c r="UZI150" s="597"/>
      <c r="UZJ150" s="597"/>
      <c r="UZK150" s="597"/>
      <c r="UZL150" s="597"/>
      <c r="UZM150" s="597"/>
      <c r="UZN150" s="597"/>
      <c r="UZO150" s="597"/>
      <c r="UZP150" s="597"/>
      <c r="UZQ150" s="597"/>
      <c r="UZR150" s="597"/>
      <c r="UZS150" s="597"/>
      <c r="UZT150" s="597"/>
      <c r="UZU150" s="597"/>
      <c r="UZV150" s="597"/>
      <c r="UZW150" s="597"/>
      <c r="UZX150" s="597"/>
      <c r="UZY150" s="597"/>
      <c r="UZZ150" s="597"/>
      <c r="VAA150" s="597"/>
      <c r="VAB150" s="597"/>
      <c r="VAC150" s="597"/>
      <c r="VAD150" s="597"/>
      <c r="VAE150" s="597"/>
      <c r="VAF150" s="597"/>
      <c r="VAG150" s="597"/>
      <c r="VAH150" s="597"/>
      <c r="VAI150" s="597"/>
      <c r="VAJ150" s="597"/>
      <c r="VAK150" s="597"/>
      <c r="VAL150" s="597"/>
      <c r="VAM150" s="597"/>
      <c r="VAN150" s="597"/>
      <c r="VAO150" s="597"/>
      <c r="VAP150" s="597"/>
      <c r="VAQ150" s="597"/>
      <c r="VAR150" s="597"/>
      <c r="VAS150" s="597"/>
      <c r="VAT150" s="597"/>
      <c r="VAU150" s="597"/>
      <c r="VAV150" s="597"/>
      <c r="VAW150" s="597"/>
      <c r="VAX150" s="597"/>
      <c r="VAY150" s="597"/>
      <c r="VAZ150" s="597"/>
      <c r="VBA150" s="597"/>
      <c r="VBB150" s="597"/>
      <c r="VBC150" s="597"/>
      <c r="VBD150" s="597"/>
      <c r="VBE150" s="597"/>
      <c r="VBF150" s="597"/>
      <c r="VBG150" s="597"/>
      <c r="VBH150" s="597"/>
      <c r="VBI150" s="597"/>
      <c r="VBJ150" s="597"/>
      <c r="VBK150" s="597"/>
      <c r="VBL150" s="597"/>
      <c r="VBM150" s="597"/>
      <c r="VBN150" s="597"/>
      <c r="VBO150" s="597"/>
      <c r="VBP150" s="597"/>
      <c r="VBQ150" s="597"/>
      <c r="VBR150" s="597"/>
      <c r="VBS150" s="597"/>
      <c r="VBT150" s="597"/>
      <c r="VBU150" s="597"/>
      <c r="VBV150" s="597"/>
      <c r="VBW150" s="597"/>
      <c r="VBX150" s="597"/>
      <c r="VBY150" s="597"/>
      <c r="VBZ150" s="597"/>
      <c r="VCA150" s="597"/>
      <c r="VCB150" s="597"/>
      <c r="VCC150" s="597"/>
      <c r="VCD150" s="597"/>
      <c r="VCE150" s="597"/>
      <c r="VCF150" s="597"/>
      <c r="VCG150" s="597"/>
      <c r="VCH150" s="597"/>
      <c r="VCI150" s="597"/>
      <c r="VCJ150" s="597"/>
      <c r="VCK150" s="597"/>
      <c r="VCL150" s="597"/>
      <c r="VCM150" s="597"/>
      <c r="VCN150" s="597"/>
      <c r="VCO150" s="597"/>
      <c r="VCP150" s="597"/>
      <c r="VCQ150" s="597"/>
      <c r="VCR150" s="597"/>
      <c r="VCS150" s="597"/>
      <c r="VCT150" s="597"/>
      <c r="VCU150" s="597"/>
      <c r="VCV150" s="597"/>
      <c r="VCW150" s="597"/>
      <c r="VCX150" s="597"/>
      <c r="VCY150" s="597"/>
      <c r="VCZ150" s="597"/>
      <c r="VDA150" s="597"/>
      <c r="VDB150" s="597"/>
      <c r="VDC150" s="597"/>
      <c r="VDD150" s="597"/>
      <c r="VDE150" s="597"/>
      <c r="VDF150" s="597"/>
      <c r="VDG150" s="597"/>
      <c r="VDH150" s="597"/>
      <c r="VDI150" s="597"/>
      <c r="VDJ150" s="597"/>
      <c r="VDK150" s="597"/>
      <c r="VDL150" s="597"/>
      <c r="VDM150" s="597"/>
      <c r="VDN150" s="597"/>
      <c r="VDO150" s="597"/>
      <c r="VDP150" s="597"/>
      <c r="VDQ150" s="597"/>
      <c r="VDR150" s="597"/>
      <c r="VDS150" s="597"/>
      <c r="VDT150" s="597"/>
      <c r="VDU150" s="597"/>
      <c r="VDV150" s="597"/>
      <c r="VDW150" s="597"/>
      <c r="VDX150" s="597"/>
      <c r="VDY150" s="597"/>
      <c r="VDZ150" s="597"/>
      <c r="VEA150" s="597"/>
      <c r="VEB150" s="597"/>
      <c r="VEC150" s="597"/>
      <c r="VED150" s="597"/>
      <c r="VEE150" s="597"/>
      <c r="VEF150" s="597"/>
      <c r="VEG150" s="597"/>
      <c r="VEH150" s="597"/>
      <c r="VEI150" s="597"/>
      <c r="VEJ150" s="597"/>
      <c r="VEK150" s="597"/>
      <c r="VEL150" s="597"/>
      <c r="VEM150" s="597"/>
      <c r="VEN150" s="597"/>
      <c r="VEO150" s="597"/>
      <c r="VEP150" s="597"/>
      <c r="VEQ150" s="597"/>
      <c r="VER150" s="597"/>
      <c r="VES150" s="597"/>
      <c r="VET150" s="597"/>
      <c r="VEU150" s="597"/>
      <c r="VEV150" s="597"/>
      <c r="VEW150" s="597"/>
      <c r="VEX150" s="597"/>
      <c r="VEY150" s="597"/>
      <c r="VEZ150" s="597"/>
      <c r="VFA150" s="597"/>
      <c r="VFB150" s="597"/>
      <c r="VFC150" s="597"/>
      <c r="VFD150" s="597"/>
      <c r="VFE150" s="597"/>
      <c r="VFF150" s="597"/>
      <c r="VFG150" s="597"/>
      <c r="VFH150" s="597"/>
      <c r="VFI150" s="597"/>
      <c r="VFJ150" s="597"/>
      <c r="VFK150" s="597"/>
      <c r="VFL150" s="597"/>
      <c r="VFM150" s="597"/>
      <c r="VFN150" s="597"/>
      <c r="VFO150" s="597"/>
      <c r="VFP150" s="597"/>
      <c r="VFQ150" s="597"/>
      <c r="VFR150" s="597"/>
      <c r="VFS150" s="597"/>
      <c r="VFT150" s="597"/>
      <c r="VFU150" s="597"/>
      <c r="VFV150" s="597"/>
      <c r="VFW150" s="597"/>
      <c r="VFX150" s="597"/>
      <c r="VFY150" s="597"/>
      <c r="VFZ150" s="597"/>
      <c r="VGA150" s="597"/>
      <c r="VGB150" s="597"/>
      <c r="VGC150" s="597"/>
      <c r="VGD150" s="597"/>
      <c r="VGE150" s="597"/>
      <c r="VGF150" s="597"/>
      <c r="VGG150" s="597"/>
      <c r="VGH150" s="597"/>
      <c r="VGI150" s="597"/>
      <c r="VGJ150" s="597"/>
      <c r="VGK150" s="597"/>
      <c r="VGL150" s="597"/>
      <c r="VGM150" s="597"/>
      <c r="VGN150" s="597"/>
      <c r="VGO150" s="597"/>
      <c r="VGP150" s="597"/>
      <c r="VGQ150" s="597"/>
      <c r="VGR150" s="597"/>
      <c r="VGS150" s="597"/>
      <c r="VGT150" s="597"/>
      <c r="VGU150" s="597"/>
      <c r="VGV150" s="597"/>
      <c r="VGW150" s="597"/>
      <c r="VGX150" s="597"/>
      <c r="VGY150" s="597"/>
      <c r="VGZ150" s="597"/>
      <c r="VHA150" s="597"/>
      <c r="VHB150" s="597"/>
      <c r="VHC150" s="597"/>
      <c r="VHD150" s="597"/>
      <c r="VHE150" s="597"/>
      <c r="VHF150" s="597"/>
      <c r="VHG150" s="597"/>
      <c r="VHH150" s="597"/>
      <c r="VHI150" s="597"/>
      <c r="VHJ150" s="597"/>
      <c r="VHK150" s="597"/>
      <c r="VHL150" s="597"/>
      <c r="VHM150" s="597"/>
      <c r="VHN150" s="597"/>
      <c r="VHO150" s="597"/>
      <c r="VHP150" s="597"/>
      <c r="VHQ150" s="597"/>
      <c r="VHR150" s="597"/>
      <c r="VHS150" s="597"/>
      <c r="VHT150" s="597"/>
      <c r="VHU150" s="597"/>
      <c r="VHV150" s="597"/>
      <c r="VHW150" s="597"/>
      <c r="VHX150" s="597"/>
      <c r="VHY150" s="597"/>
      <c r="VHZ150" s="597"/>
      <c r="VIA150" s="597"/>
      <c r="VIB150" s="597"/>
      <c r="VIC150" s="597"/>
      <c r="VID150" s="597"/>
      <c r="VIE150" s="597"/>
      <c r="VIF150" s="597"/>
      <c r="VIG150" s="597"/>
      <c r="VIH150" s="597"/>
      <c r="VII150" s="597"/>
      <c r="VIJ150" s="597"/>
      <c r="VIK150" s="597"/>
      <c r="VIL150" s="597"/>
      <c r="VIM150" s="597"/>
      <c r="VIN150" s="597"/>
      <c r="VIO150" s="597"/>
      <c r="VIP150" s="597"/>
      <c r="VIQ150" s="597"/>
      <c r="VIR150" s="597"/>
      <c r="VIS150" s="597"/>
      <c r="VIT150" s="597"/>
      <c r="VIU150" s="597"/>
      <c r="VIV150" s="597"/>
      <c r="VIW150" s="597"/>
      <c r="VIX150" s="597"/>
      <c r="VIY150" s="597"/>
      <c r="VIZ150" s="597"/>
      <c r="VJA150" s="597"/>
      <c r="VJB150" s="597"/>
      <c r="VJC150" s="597"/>
      <c r="VJD150" s="597"/>
      <c r="VJE150" s="597"/>
      <c r="VJF150" s="597"/>
      <c r="VJG150" s="597"/>
      <c r="VJH150" s="597"/>
      <c r="VJI150" s="597"/>
      <c r="VJJ150" s="597"/>
      <c r="VJK150" s="597"/>
      <c r="VJL150" s="597"/>
      <c r="VJM150" s="597"/>
      <c r="VJN150" s="597"/>
      <c r="VJO150" s="597"/>
      <c r="VJP150" s="597"/>
      <c r="VJQ150" s="597"/>
      <c r="VJR150" s="597"/>
      <c r="VJS150" s="597"/>
      <c r="VJT150" s="597"/>
      <c r="VJU150" s="597"/>
      <c r="VJV150" s="597"/>
      <c r="VJW150" s="597"/>
      <c r="VJX150" s="597"/>
      <c r="VJY150" s="597"/>
      <c r="VJZ150" s="597"/>
      <c r="VKA150" s="597"/>
      <c r="VKB150" s="597"/>
      <c r="VKC150" s="597"/>
      <c r="VKD150" s="597"/>
      <c r="VKE150" s="597"/>
      <c r="VKF150" s="597"/>
      <c r="VKG150" s="597"/>
      <c r="VKH150" s="597"/>
      <c r="VKI150" s="597"/>
      <c r="VKJ150" s="597"/>
      <c r="VKK150" s="597"/>
      <c r="VKL150" s="597"/>
      <c r="VKM150" s="597"/>
      <c r="VKN150" s="597"/>
      <c r="VKO150" s="597"/>
      <c r="VKP150" s="597"/>
      <c r="VKQ150" s="597"/>
      <c r="VKR150" s="597"/>
      <c r="VKS150" s="597"/>
      <c r="VKT150" s="597"/>
      <c r="VKU150" s="597"/>
      <c r="VKV150" s="597"/>
      <c r="VKW150" s="597"/>
      <c r="VKX150" s="597"/>
      <c r="VKY150" s="597"/>
      <c r="VKZ150" s="597"/>
      <c r="VLA150" s="597"/>
      <c r="VLB150" s="597"/>
      <c r="VLC150" s="597"/>
      <c r="VLD150" s="597"/>
      <c r="VLE150" s="597"/>
      <c r="VLF150" s="597"/>
      <c r="VLG150" s="597"/>
      <c r="VLH150" s="597"/>
      <c r="VLI150" s="597"/>
      <c r="VLJ150" s="597"/>
      <c r="VLK150" s="597"/>
      <c r="VLL150" s="597"/>
      <c r="VLM150" s="597"/>
      <c r="VLN150" s="597"/>
      <c r="VLO150" s="597"/>
      <c r="VLP150" s="597"/>
      <c r="VLQ150" s="597"/>
      <c r="VLR150" s="597"/>
      <c r="VLS150" s="597"/>
      <c r="VLT150" s="597"/>
      <c r="VLU150" s="597"/>
      <c r="VLV150" s="597"/>
      <c r="VLW150" s="597"/>
      <c r="VLX150" s="597"/>
      <c r="VLY150" s="597"/>
      <c r="VLZ150" s="597"/>
      <c r="VMA150" s="597"/>
      <c r="VMB150" s="597"/>
      <c r="VMC150" s="597"/>
      <c r="VMD150" s="597"/>
      <c r="VME150" s="597"/>
      <c r="VMF150" s="597"/>
      <c r="VMG150" s="597"/>
      <c r="VMH150" s="597"/>
      <c r="VMI150" s="597"/>
      <c r="VMJ150" s="597"/>
      <c r="VMK150" s="597"/>
      <c r="VML150" s="597"/>
      <c r="VMM150" s="597"/>
      <c r="VMN150" s="597"/>
      <c r="VMO150" s="597"/>
      <c r="VMP150" s="597"/>
      <c r="VMQ150" s="597"/>
      <c r="VMR150" s="597"/>
      <c r="VMS150" s="597"/>
      <c r="VMT150" s="597"/>
      <c r="VMU150" s="597"/>
      <c r="VMV150" s="597"/>
      <c r="VMW150" s="597"/>
      <c r="VMX150" s="597"/>
      <c r="VMY150" s="597"/>
      <c r="VMZ150" s="597"/>
      <c r="VNA150" s="597"/>
      <c r="VNB150" s="597"/>
      <c r="VNC150" s="597"/>
      <c r="VND150" s="597"/>
      <c r="VNE150" s="597"/>
      <c r="VNF150" s="597"/>
      <c r="VNG150" s="597"/>
      <c r="VNH150" s="597"/>
      <c r="VNI150" s="597"/>
      <c r="VNJ150" s="597"/>
      <c r="VNK150" s="597"/>
      <c r="VNL150" s="597"/>
      <c r="VNM150" s="597"/>
      <c r="VNN150" s="597"/>
      <c r="VNO150" s="597"/>
      <c r="VNP150" s="597"/>
      <c r="VNQ150" s="597"/>
      <c r="VNR150" s="597"/>
      <c r="VNS150" s="597"/>
      <c r="VNT150" s="597"/>
      <c r="VNU150" s="597"/>
      <c r="VNV150" s="597"/>
      <c r="VNW150" s="597"/>
      <c r="VNX150" s="597"/>
      <c r="VNY150" s="597"/>
      <c r="VNZ150" s="597"/>
      <c r="VOA150" s="597"/>
      <c r="VOB150" s="597"/>
      <c r="VOC150" s="597"/>
      <c r="VOD150" s="597"/>
      <c r="VOE150" s="597"/>
      <c r="VOF150" s="597"/>
      <c r="VOG150" s="597"/>
      <c r="VOH150" s="597"/>
      <c r="VOI150" s="597"/>
      <c r="VOJ150" s="597"/>
      <c r="VOK150" s="597"/>
      <c r="VOL150" s="597"/>
      <c r="VOM150" s="597"/>
      <c r="VON150" s="597"/>
      <c r="VOO150" s="597"/>
      <c r="VOP150" s="597"/>
      <c r="VOQ150" s="597"/>
      <c r="VOR150" s="597"/>
      <c r="VOS150" s="597"/>
      <c r="VOT150" s="597"/>
      <c r="VOU150" s="597"/>
      <c r="VOV150" s="597"/>
      <c r="VOW150" s="597"/>
      <c r="VOX150" s="597"/>
      <c r="VOY150" s="597"/>
      <c r="VOZ150" s="597"/>
      <c r="VPA150" s="597"/>
      <c r="VPB150" s="597"/>
      <c r="VPC150" s="597"/>
      <c r="VPD150" s="597"/>
      <c r="VPE150" s="597"/>
      <c r="VPF150" s="597"/>
      <c r="VPG150" s="597"/>
      <c r="VPH150" s="597"/>
      <c r="VPI150" s="597"/>
      <c r="VPJ150" s="597"/>
      <c r="VPK150" s="597"/>
      <c r="VPL150" s="597"/>
      <c r="VPM150" s="597"/>
      <c r="VPN150" s="597"/>
      <c r="VPO150" s="597"/>
      <c r="VPP150" s="597"/>
      <c r="VPQ150" s="597"/>
      <c r="VPR150" s="597"/>
      <c r="VPS150" s="597"/>
      <c r="VPT150" s="597"/>
      <c r="VPU150" s="597"/>
      <c r="VPV150" s="597"/>
      <c r="VPW150" s="597"/>
      <c r="VPX150" s="597"/>
      <c r="VPY150" s="597"/>
      <c r="VPZ150" s="597"/>
      <c r="VQA150" s="597"/>
      <c r="VQB150" s="597"/>
      <c r="VQC150" s="597"/>
      <c r="VQD150" s="597"/>
      <c r="VQE150" s="597"/>
      <c r="VQF150" s="597"/>
      <c r="VQG150" s="597"/>
      <c r="VQH150" s="597"/>
      <c r="VQI150" s="597"/>
      <c r="VQJ150" s="597"/>
      <c r="VQK150" s="597"/>
      <c r="VQL150" s="597"/>
      <c r="VQM150" s="597"/>
      <c r="VQN150" s="597"/>
      <c r="VQO150" s="597"/>
      <c r="VQP150" s="597"/>
      <c r="VQQ150" s="597"/>
      <c r="VQR150" s="597"/>
      <c r="VQS150" s="597"/>
      <c r="VQT150" s="597"/>
      <c r="VQU150" s="597"/>
      <c r="VQV150" s="597"/>
      <c r="VQW150" s="597"/>
      <c r="VQX150" s="597"/>
      <c r="VQY150" s="597"/>
      <c r="VQZ150" s="597"/>
      <c r="VRA150" s="597"/>
      <c r="VRB150" s="597"/>
      <c r="VRC150" s="597"/>
      <c r="VRD150" s="597"/>
      <c r="VRE150" s="597"/>
      <c r="VRF150" s="597"/>
      <c r="VRG150" s="597"/>
      <c r="VRH150" s="597"/>
      <c r="VRI150" s="597"/>
      <c r="VRJ150" s="597"/>
      <c r="VRK150" s="597"/>
      <c r="VRL150" s="597"/>
      <c r="VRM150" s="597"/>
      <c r="VRN150" s="597"/>
      <c r="VRO150" s="597"/>
      <c r="VRP150" s="597"/>
      <c r="VRQ150" s="597"/>
      <c r="VRR150" s="597"/>
      <c r="VRS150" s="597"/>
      <c r="VRT150" s="597"/>
      <c r="VRU150" s="597"/>
      <c r="VRV150" s="597"/>
      <c r="VRW150" s="597"/>
      <c r="VRX150" s="597"/>
      <c r="VRY150" s="597"/>
      <c r="VRZ150" s="597"/>
      <c r="VSA150" s="597"/>
      <c r="VSB150" s="597"/>
      <c r="VSC150" s="597"/>
      <c r="VSD150" s="597"/>
      <c r="VSE150" s="597"/>
      <c r="VSF150" s="597"/>
      <c r="VSG150" s="597"/>
      <c r="VSH150" s="597"/>
      <c r="VSI150" s="597"/>
      <c r="VSJ150" s="597"/>
      <c r="VSK150" s="597"/>
      <c r="VSL150" s="597"/>
      <c r="VSM150" s="597"/>
      <c r="VSN150" s="597"/>
      <c r="VSO150" s="597"/>
      <c r="VSP150" s="597"/>
      <c r="VSQ150" s="597"/>
      <c r="VSR150" s="597"/>
      <c r="VSS150" s="597"/>
      <c r="VST150" s="597"/>
      <c r="VSU150" s="597"/>
      <c r="VSV150" s="597"/>
      <c r="VSW150" s="597"/>
      <c r="VSX150" s="597"/>
      <c r="VSY150" s="597"/>
      <c r="VSZ150" s="597"/>
      <c r="VTA150" s="597"/>
      <c r="VTB150" s="597"/>
      <c r="VTC150" s="597"/>
      <c r="VTD150" s="597"/>
      <c r="VTE150" s="597"/>
      <c r="VTF150" s="597"/>
      <c r="VTG150" s="597"/>
      <c r="VTH150" s="597"/>
      <c r="VTI150" s="597"/>
      <c r="VTJ150" s="597"/>
      <c r="VTK150" s="597"/>
      <c r="VTL150" s="597"/>
      <c r="VTM150" s="597"/>
      <c r="VTN150" s="597"/>
      <c r="VTO150" s="597"/>
      <c r="VTP150" s="597"/>
      <c r="VTQ150" s="597"/>
      <c r="VTR150" s="597"/>
      <c r="VTS150" s="597"/>
      <c r="VTT150" s="597"/>
      <c r="VTU150" s="597"/>
      <c r="VTV150" s="597"/>
      <c r="VTW150" s="597"/>
      <c r="VTX150" s="597"/>
      <c r="VTY150" s="597"/>
      <c r="VTZ150" s="597"/>
      <c r="VUA150" s="597"/>
      <c r="VUB150" s="597"/>
      <c r="VUC150" s="597"/>
      <c r="VUD150" s="597"/>
      <c r="VUE150" s="597"/>
      <c r="VUF150" s="597"/>
      <c r="VUG150" s="597"/>
      <c r="VUH150" s="597"/>
      <c r="VUI150" s="597"/>
      <c r="VUJ150" s="597"/>
      <c r="VUK150" s="597"/>
      <c r="VUL150" s="597"/>
      <c r="VUM150" s="597"/>
      <c r="VUN150" s="597"/>
      <c r="VUO150" s="597"/>
      <c r="VUP150" s="597"/>
      <c r="VUQ150" s="597"/>
      <c r="VUR150" s="597"/>
      <c r="VUS150" s="597"/>
      <c r="VUT150" s="597"/>
      <c r="VUU150" s="597"/>
      <c r="VUV150" s="597"/>
      <c r="VUW150" s="597"/>
      <c r="VUX150" s="597"/>
      <c r="VUY150" s="597"/>
      <c r="VUZ150" s="597"/>
      <c r="VVA150" s="597"/>
      <c r="VVB150" s="597"/>
      <c r="VVC150" s="597"/>
      <c r="VVD150" s="597"/>
      <c r="VVE150" s="597"/>
      <c r="VVF150" s="597"/>
      <c r="VVG150" s="597"/>
      <c r="VVH150" s="597"/>
      <c r="VVI150" s="597"/>
      <c r="VVJ150" s="597"/>
      <c r="VVK150" s="597"/>
      <c r="VVL150" s="597"/>
      <c r="VVM150" s="597"/>
      <c r="VVN150" s="597"/>
      <c r="VVO150" s="597"/>
      <c r="VVP150" s="597"/>
      <c r="VVQ150" s="597"/>
      <c r="VVR150" s="597"/>
      <c r="VVS150" s="597"/>
      <c r="VVT150" s="597"/>
      <c r="VVU150" s="597"/>
      <c r="VVV150" s="597"/>
      <c r="VVW150" s="597"/>
      <c r="VVX150" s="597"/>
      <c r="VVY150" s="597"/>
      <c r="VVZ150" s="597"/>
      <c r="VWA150" s="597"/>
      <c r="VWB150" s="597"/>
      <c r="VWC150" s="597"/>
      <c r="VWD150" s="597"/>
      <c r="VWE150" s="597"/>
      <c r="VWF150" s="597"/>
      <c r="VWG150" s="597"/>
      <c r="VWH150" s="597"/>
      <c r="VWI150" s="597"/>
      <c r="VWJ150" s="597"/>
      <c r="VWK150" s="597"/>
      <c r="VWL150" s="597"/>
      <c r="VWM150" s="597"/>
      <c r="VWN150" s="597"/>
      <c r="VWO150" s="597"/>
      <c r="VWP150" s="597"/>
      <c r="VWQ150" s="597"/>
      <c r="VWR150" s="597"/>
      <c r="VWS150" s="597"/>
      <c r="VWT150" s="597"/>
      <c r="VWU150" s="597"/>
      <c r="VWV150" s="597"/>
      <c r="VWW150" s="597"/>
      <c r="VWX150" s="597"/>
      <c r="VWY150" s="597"/>
      <c r="VWZ150" s="597"/>
      <c r="VXA150" s="597"/>
      <c r="VXB150" s="597"/>
      <c r="VXC150" s="597"/>
      <c r="VXD150" s="597"/>
      <c r="VXE150" s="597"/>
      <c r="VXF150" s="597"/>
      <c r="VXG150" s="597"/>
      <c r="VXH150" s="597"/>
      <c r="VXI150" s="597"/>
      <c r="VXJ150" s="597"/>
      <c r="VXK150" s="597"/>
      <c r="VXL150" s="597"/>
      <c r="VXM150" s="597"/>
      <c r="VXN150" s="597"/>
      <c r="VXO150" s="597"/>
      <c r="VXP150" s="597"/>
      <c r="VXQ150" s="597"/>
      <c r="VXR150" s="597"/>
      <c r="VXS150" s="597"/>
      <c r="VXT150" s="597"/>
      <c r="VXU150" s="597"/>
      <c r="VXV150" s="597"/>
      <c r="VXW150" s="597"/>
      <c r="VXX150" s="597"/>
      <c r="VXY150" s="597"/>
      <c r="VXZ150" s="597"/>
      <c r="VYA150" s="597"/>
      <c r="VYB150" s="597"/>
      <c r="VYC150" s="597"/>
      <c r="VYD150" s="597"/>
      <c r="VYE150" s="597"/>
      <c r="VYF150" s="597"/>
      <c r="VYG150" s="597"/>
      <c r="VYH150" s="597"/>
      <c r="VYI150" s="597"/>
      <c r="VYJ150" s="597"/>
      <c r="VYK150" s="597"/>
      <c r="VYL150" s="597"/>
      <c r="VYM150" s="597"/>
      <c r="VYN150" s="597"/>
      <c r="VYO150" s="597"/>
      <c r="VYP150" s="597"/>
      <c r="VYQ150" s="597"/>
      <c r="VYR150" s="597"/>
      <c r="VYS150" s="597"/>
      <c r="VYT150" s="597"/>
      <c r="VYU150" s="597"/>
      <c r="VYV150" s="597"/>
      <c r="VYW150" s="597"/>
      <c r="VYX150" s="597"/>
      <c r="VYY150" s="597"/>
      <c r="VYZ150" s="597"/>
      <c r="VZA150" s="597"/>
      <c r="VZB150" s="597"/>
      <c r="VZC150" s="597"/>
      <c r="VZD150" s="597"/>
      <c r="VZE150" s="597"/>
      <c r="VZF150" s="597"/>
      <c r="VZG150" s="597"/>
      <c r="VZH150" s="597"/>
      <c r="VZI150" s="597"/>
      <c r="VZJ150" s="597"/>
      <c r="VZK150" s="597"/>
      <c r="VZL150" s="597"/>
      <c r="VZM150" s="597"/>
      <c r="VZN150" s="597"/>
      <c r="VZO150" s="597"/>
      <c r="VZP150" s="597"/>
      <c r="VZQ150" s="597"/>
      <c r="VZR150" s="597"/>
      <c r="VZS150" s="597"/>
      <c r="VZT150" s="597"/>
      <c r="VZU150" s="597"/>
      <c r="VZV150" s="597"/>
      <c r="VZW150" s="597"/>
      <c r="VZX150" s="597"/>
      <c r="VZY150" s="597"/>
      <c r="VZZ150" s="597"/>
      <c r="WAA150" s="597"/>
      <c r="WAB150" s="597"/>
      <c r="WAC150" s="597"/>
      <c r="WAD150" s="597"/>
      <c r="WAE150" s="597"/>
      <c r="WAF150" s="597"/>
      <c r="WAG150" s="597"/>
      <c r="WAH150" s="597"/>
      <c r="WAI150" s="597"/>
      <c r="WAJ150" s="597"/>
      <c r="WAK150" s="597"/>
      <c r="WAL150" s="597"/>
      <c r="WAM150" s="597"/>
      <c r="WAN150" s="597"/>
      <c r="WAO150" s="597"/>
      <c r="WAP150" s="597"/>
      <c r="WAQ150" s="597"/>
      <c r="WAR150" s="597"/>
      <c r="WAS150" s="597"/>
      <c r="WAT150" s="597"/>
      <c r="WAU150" s="597"/>
      <c r="WAV150" s="597"/>
      <c r="WAW150" s="597"/>
      <c r="WAX150" s="597"/>
      <c r="WAY150" s="597"/>
      <c r="WAZ150" s="597"/>
      <c r="WBA150" s="597"/>
      <c r="WBB150" s="597"/>
      <c r="WBC150" s="597"/>
      <c r="WBD150" s="597"/>
      <c r="WBE150" s="597"/>
      <c r="WBF150" s="597"/>
      <c r="WBG150" s="597"/>
      <c r="WBH150" s="597"/>
      <c r="WBI150" s="597"/>
      <c r="WBJ150" s="597"/>
      <c r="WBK150" s="597"/>
      <c r="WBL150" s="597"/>
      <c r="WBM150" s="597"/>
      <c r="WBN150" s="597"/>
      <c r="WBO150" s="597"/>
      <c r="WBP150" s="597"/>
      <c r="WBQ150" s="597"/>
      <c r="WBR150" s="597"/>
      <c r="WBS150" s="597"/>
      <c r="WBT150" s="597"/>
      <c r="WBU150" s="597"/>
      <c r="WBV150" s="597"/>
      <c r="WBW150" s="597"/>
      <c r="WBX150" s="597"/>
      <c r="WBY150" s="597"/>
      <c r="WBZ150" s="597"/>
      <c r="WCA150" s="597"/>
      <c r="WCB150" s="597"/>
      <c r="WCC150" s="597"/>
      <c r="WCD150" s="597"/>
      <c r="WCE150" s="597"/>
      <c r="WCF150" s="597"/>
      <c r="WCG150" s="597"/>
      <c r="WCH150" s="597"/>
      <c r="WCI150" s="597"/>
      <c r="WCJ150" s="597"/>
      <c r="WCK150" s="597"/>
      <c r="WCL150" s="597"/>
      <c r="WCM150" s="597"/>
      <c r="WCN150" s="597"/>
      <c r="WCO150" s="597"/>
      <c r="WCP150" s="597"/>
      <c r="WCQ150" s="597"/>
      <c r="WCR150" s="597"/>
      <c r="WCS150" s="597"/>
      <c r="WCT150" s="597"/>
      <c r="WCU150" s="597"/>
      <c r="WCV150" s="597"/>
      <c r="WCW150" s="597"/>
      <c r="WCX150" s="597"/>
      <c r="WCY150" s="597"/>
      <c r="WCZ150" s="597"/>
      <c r="WDA150" s="597"/>
      <c r="WDB150" s="597"/>
      <c r="WDC150" s="597"/>
      <c r="WDD150" s="597"/>
      <c r="WDE150" s="597"/>
      <c r="WDF150" s="597"/>
      <c r="WDG150" s="597"/>
      <c r="WDH150" s="597"/>
      <c r="WDI150" s="597"/>
      <c r="WDJ150" s="597"/>
      <c r="WDK150" s="597"/>
      <c r="WDL150" s="597"/>
      <c r="WDM150" s="597"/>
      <c r="WDN150" s="597"/>
      <c r="WDO150" s="597"/>
      <c r="WDP150" s="597"/>
      <c r="WDQ150" s="597"/>
      <c r="WDR150" s="597"/>
      <c r="WDS150" s="597"/>
      <c r="WDT150" s="597"/>
      <c r="WDU150" s="597"/>
      <c r="WDV150" s="597"/>
      <c r="WDW150" s="597"/>
      <c r="WDX150" s="597"/>
      <c r="WDY150" s="597"/>
      <c r="WDZ150" s="597"/>
      <c r="WEA150" s="597"/>
      <c r="WEB150" s="597"/>
      <c r="WEC150" s="597"/>
      <c r="WED150" s="597"/>
      <c r="WEE150" s="597"/>
      <c r="WEF150" s="597"/>
      <c r="WEG150" s="597"/>
      <c r="WEH150" s="597"/>
      <c r="WEI150" s="597"/>
      <c r="WEJ150" s="597"/>
      <c r="WEK150" s="597"/>
      <c r="WEL150" s="597"/>
      <c r="WEM150" s="597"/>
      <c r="WEN150" s="597"/>
      <c r="WEO150" s="597"/>
      <c r="WEP150" s="597"/>
      <c r="WEQ150" s="597"/>
      <c r="WER150" s="597"/>
      <c r="WES150" s="597"/>
      <c r="WET150" s="597"/>
      <c r="WEU150" s="597"/>
      <c r="WEV150" s="597"/>
      <c r="WEW150" s="597"/>
      <c r="WEX150" s="597"/>
      <c r="WEY150" s="597"/>
      <c r="WEZ150" s="597"/>
      <c r="WFA150" s="597"/>
      <c r="WFB150" s="597"/>
      <c r="WFC150" s="597"/>
      <c r="WFD150" s="597"/>
      <c r="WFE150" s="597"/>
      <c r="WFF150" s="597"/>
      <c r="WFG150" s="597"/>
      <c r="WFH150" s="597"/>
      <c r="WFI150" s="597"/>
      <c r="WFJ150" s="597"/>
      <c r="WFK150" s="597"/>
      <c r="WFL150" s="597"/>
      <c r="WFM150" s="597"/>
      <c r="WFN150" s="597"/>
      <c r="WFO150" s="597"/>
      <c r="WFP150" s="597"/>
      <c r="WFQ150" s="597"/>
      <c r="WFR150" s="597"/>
      <c r="WFS150" s="597"/>
      <c r="WFT150" s="597"/>
      <c r="WFU150" s="597"/>
      <c r="WFV150" s="597"/>
      <c r="WFW150" s="597"/>
      <c r="WFX150" s="597"/>
      <c r="WFY150" s="597"/>
      <c r="WFZ150" s="597"/>
      <c r="WGA150" s="597"/>
      <c r="WGB150" s="597"/>
      <c r="WGC150" s="597"/>
      <c r="WGD150" s="597"/>
      <c r="WGE150" s="597"/>
      <c r="WGF150" s="597"/>
      <c r="WGG150" s="597"/>
      <c r="WGH150" s="597"/>
      <c r="WGI150" s="597"/>
      <c r="WGJ150" s="597"/>
      <c r="WGK150" s="597"/>
      <c r="WGL150" s="597"/>
      <c r="WGM150" s="597"/>
      <c r="WGN150" s="597"/>
      <c r="WGO150" s="597"/>
      <c r="WGP150" s="597"/>
      <c r="WGQ150" s="597"/>
      <c r="WGR150" s="597"/>
      <c r="WGS150" s="597"/>
      <c r="WGT150" s="597"/>
      <c r="WGU150" s="597"/>
      <c r="WGV150" s="597"/>
      <c r="WGW150" s="597"/>
      <c r="WGX150" s="597"/>
      <c r="WGY150" s="597"/>
      <c r="WGZ150" s="597"/>
      <c r="WHA150" s="597"/>
      <c r="WHB150" s="597"/>
      <c r="WHC150" s="597"/>
      <c r="WHD150" s="597"/>
      <c r="WHE150" s="597"/>
      <c r="WHF150" s="597"/>
      <c r="WHG150" s="597"/>
      <c r="WHH150" s="597"/>
      <c r="WHI150" s="597"/>
      <c r="WHJ150" s="597"/>
      <c r="WHK150" s="597"/>
      <c r="WHL150" s="597"/>
      <c r="WHM150" s="597"/>
      <c r="WHN150" s="597"/>
      <c r="WHO150" s="597"/>
      <c r="WHP150" s="597"/>
      <c r="WHQ150" s="597"/>
      <c r="WHR150" s="597"/>
      <c r="WHS150" s="597"/>
      <c r="WHT150" s="597"/>
      <c r="WHU150" s="597"/>
      <c r="WHV150" s="597"/>
      <c r="WHW150" s="597"/>
      <c r="WHX150" s="597"/>
      <c r="WHY150" s="597"/>
      <c r="WHZ150" s="597"/>
      <c r="WIA150" s="597"/>
      <c r="WIB150" s="597"/>
      <c r="WIC150" s="597"/>
      <c r="WID150" s="597"/>
      <c r="WIE150" s="597"/>
      <c r="WIF150" s="597"/>
      <c r="WIG150" s="597"/>
      <c r="WIH150" s="597"/>
      <c r="WII150" s="597"/>
      <c r="WIJ150" s="597"/>
      <c r="WIK150" s="597"/>
      <c r="WIL150" s="597"/>
      <c r="WIM150" s="597"/>
      <c r="WIN150" s="597"/>
      <c r="WIO150" s="597"/>
      <c r="WIP150" s="597"/>
      <c r="WIQ150" s="597"/>
      <c r="WIR150" s="597"/>
      <c r="WIS150" s="597"/>
      <c r="WIT150" s="597"/>
      <c r="WIU150" s="597"/>
      <c r="WIV150" s="597"/>
      <c r="WIW150" s="597"/>
      <c r="WIX150" s="597"/>
      <c r="WIY150" s="597"/>
      <c r="WIZ150" s="597"/>
      <c r="WJA150" s="597"/>
      <c r="WJB150" s="597"/>
      <c r="WJC150" s="597"/>
      <c r="WJD150" s="597"/>
      <c r="WJE150" s="597"/>
      <c r="WJF150" s="597"/>
      <c r="WJG150" s="597"/>
      <c r="WJH150" s="597"/>
      <c r="WJI150" s="597"/>
      <c r="WJJ150" s="597"/>
      <c r="WJK150" s="597"/>
      <c r="WJL150" s="597"/>
      <c r="WJM150" s="597"/>
      <c r="WJN150" s="597"/>
      <c r="WJO150" s="597"/>
      <c r="WJP150" s="597"/>
      <c r="WJQ150" s="597"/>
      <c r="WJR150" s="597"/>
      <c r="WJS150" s="597"/>
      <c r="WJT150" s="597"/>
      <c r="WJU150" s="597"/>
      <c r="WJV150" s="597"/>
      <c r="WJW150" s="597"/>
      <c r="WJX150" s="597"/>
      <c r="WJY150" s="597"/>
      <c r="WJZ150" s="597"/>
      <c r="WKA150" s="597"/>
      <c r="WKB150" s="597"/>
      <c r="WKC150" s="597"/>
      <c r="WKD150" s="597"/>
      <c r="WKE150" s="597"/>
      <c r="WKF150" s="597"/>
      <c r="WKG150" s="597"/>
      <c r="WKH150" s="597"/>
      <c r="WKI150" s="597"/>
      <c r="WKJ150" s="597"/>
      <c r="WKK150" s="597"/>
      <c r="WKL150" s="597"/>
      <c r="WKM150" s="597"/>
      <c r="WKN150" s="597"/>
      <c r="WKO150" s="597"/>
      <c r="WKP150" s="597"/>
      <c r="WKQ150" s="597"/>
      <c r="WKR150" s="597"/>
      <c r="WKS150" s="597"/>
      <c r="WKT150" s="597"/>
      <c r="WKU150" s="597"/>
      <c r="WKV150" s="597"/>
      <c r="WKW150" s="597"/>
      <c r="WKX150" s="597"/>
      <c r="WKY150" s="597"/>
      <c r="WKZ150" s="597"/>
      <c r="WLA150" s="597"/>
      <c r="WLB150" s="597"/>
      <c r="WLC150" s="597"/>
      <c r="WLD150" s="597"/>
      <c r="WLE150" s="597"/>
      <c r="WLF150" s="597"/>
      <c r="WLG150" s="597"/>
      <c r="WLH150" s="597"/>
      <c r="WLI150" s="597"/>
      <c r="WLJ150" s="597"/>
      <c r="WLK150" s="597"/>
      <c r="WLL150" s="597"/>
      <c r="WLM150" s="597"/>
      <c r="WLN150" s="597"/>
      <c r="WLO150" s="597"/>
      <c r="WLP150" s="597"/>
      <c r="WLQ150" s="597"/>
      <c r="WLR150" s="597"/>
      <c r="WLS150" s="597"/>
      <c r="WLT150" s="597"/>
      <c r="WLU150" s="597"/>
      <c r="WLV150" s="597"/>
      <c r="WLW150" s="597"/>
      <c r="WLX150" s="597"/>
      <c r="WLY150" s="597"/>
      <c r="WLZ150" s="597"/>
      <c r="WMA150" s="597"/>
      <c r="WMB150" s="597"/>
      <c r="WMC150" s="597"/>
      <c r="WMD150" s="597"/>
      <c r="WME150" s="597"/>
      <c r="WMF150" s="597"/>
      <c r="WMG150" s="597"/>
      <c r="WMH150" s="597"/>
      <c r="WMI150" s="597"/>
      <c r="WMJ150" s="597"/>
      <c r="WMK150" s="597"/>
      <c r="WML150" s="597"/>
      <c r="WMM150" s="597"/>
      <c r="WMN150" s="597"/>
      <c r="WMO150" s="597"/>
      <c r="WMP150" s="597"/>
      <c r="WMQ150" s="597"/>
      <c r="WMR150" s="597"/>
      <c r="WMS150" s="597"/>
      <c r="WMT150" s="597"/>
      <c r="WMU150" s="597"/>
      <c r="WMV150" s="597"/>
      <c r="WMW150" s="597"/>
      <c r="WMX150" s="597"/>
      <c r="WMY150" s="597"/>
      <c r="WMZ150" s="597"/>
      <c r="WNA150" s="597"/>
      <c r="WNB150" s="597"/>
      <c r="WNC150" s="597"/>
      <c r="WND150" s="597"/>
      <c r="WNE150" s="597"/>
      <c r="WNF150" s="597"/>
      <c r="WNG150" s="597"/>
      <c r="WNH150" s="597"/>
      <c r="WNI150" s="597"/>
      <c r="WNJ150" s="597"/>
      <c r="WNK150" s="597"/>
      <c r="WNL150" s="597"/>
      <c r="WNM150" s="597"/>
      <c r="WNN150" s="597"/>
      <c r="WNO150" s="597"/>
      <c r="WNP150" s="597"/>
      <c r="WNQ150" s="597"/>
      <c r="WNR150" s="597"/>
      <c r="WNS150" s="597"/>
      <c r="WNT150" s="597"/>
      <c r="WNU150" s="597"/>
      <c r="WNV150" s="597"/>
      <c r="WNW150" s="597"/>
      <c r="WNX150" s="597"/>
      <c r="WNY150" s="597"/>
      <c r="WNZ150" s="597"/>
      <c r="WOA150" s="597"/>
      <c r="WOB150" s="597"/>
      <c r="WOC150" s="597"/>
      <c r="WOD150" s="597"/>
      <c r="WOE150" s="597"/>
      <c r="WOF150" s="597"/>
      <c r="WOG150" s="597"/>
      <c r="WOH150" s="597"/>
      <c r="WOI150" s="597"/>
      <c r="WOJ150" s="597"/>
      <c r="WOK150" s="597"/>
      <c r="WOL150" s="597"/>
      <c r="WOM150" s="597"/>
      <c r="WON150" s="597"/>
      <c r="WOO150" s="597"/>
      <c r="WOP150" s="597"/>
      <c r="WOQ150" s="597"/>
      <c r="WOR150" s="597"/>
      <c r="WOS150" s="597"/>
      <c r="WOT150" s="597"/>
      <c r="WOU150" s="597"/>
      <c r="WOV150" s="597"/>
      <c r="WOW150" s="597"/>
      <c r="WOX150" s="597"/>
      <c r="WOY150" s="597"/>
      <c r="WOZ150" s="597"/>
      <c r="WPA150" s="597"/>
      <c r="WPB150" s="597"/>
      <c r="WPC150" s="597"/>
      <c r="WPD150" s="597"/>
      <c r="WPE150" s="597"/>
      <c r="WPF150" s="597"/>
      <c r="WPG150" s="597"/>
      <c r="WPH150" s="597"/>
      <c r="WPI150" s="597"/>
      <c r="WPJ150" s="597"/>
      <c r="WPK150" s="597"/>
      <c r="WPL150" s="597"/>
      <c r="WPM150" s="597"/>
      <c r="WPN150" s="597"/>
      <c r="WPO150" s="597"/>
      <c r="WPP150" s="597"/>
      <c r="WPQ150" s="597"/>
      <c r="WPR150" s="597"/>
      <c r="WPS150" s="597"/>
      <c r="WPT150" s="597"/>
      <c r="WPU150" s="597"/>
      <c r="WPV150" s="597"/>
      <c r="WPW150" s="597"/>
      <c r="WPX150" s="597"/>
      <c r="WPY150" s="597"/>
      <c r="WPZ150" s="597"/>
      <c r="WQA150" s="597"/>
      <c r="WQB150" s="597"/>
      <c r="WQC150" s="597"/>
      <c r="WQD150" s="597"/>
      <c r="WQE150" s="597"/>
      <c r="WQF150" s="597"/>
      <c r="WQG150" s="597"/>
      <c r="WQH150" s="597"/>
      <c r="WQI150" s="597"/>
      <c r="WQJ150" s="597"/>
      <c r="WQK150" s="597"/>
      <c r="WQL150" s="597"/>
      <c r="WQM150" s="597"/>
      <c r="WQN150" s="597"/>
      <c r="WQO150" s="597"/>
      <c r="WQP150" s="597"/>
      <c r="WQQ150" s="597"/>
      <c r="WQR150" s="597"/>
      <c r="WQS150" s="597"/>
      <c r="WQT150" s="597"/>
      <c r="WQU150" s="597"/>
      <c r="WQV150" s="597"/>
      <c r="WQW150" s="597"/>
      <c r="WQX150" s="597"/>
      <c r="WQY150" s="597"/>
      <c r="WQZ150" s="597"/>
      <c r="WRA150" s="597"/>
      <c r="WRB150" s="597"/>
      <c r="WRC150" s="597"/>
      <c r="WRD150" s="597"/>
      <c r="WRE150" s="597"/>
      <c r="WRF150" s="597"/>
      <c r="WRG150" s="597"/>
      <c r="WRH150" s="597"/>
      <c r="WRI150" s="597"/>
      <c r="WRJ150" s="597"/>
      <c r="WRK150" s="597"/>
      <c r="WRL150" s="597"/>
      <c r="WRM150" s="597"/>
      <c r="WRN150" s="597"/>
      <c r="WRO150" s="597"/>
      <c r="WRP150" s="597"/>
      <c r="WRQ150" s="597"/>
      <c r="WRR150" s="597"/>
      <c r="WRS150" s="597"/>
      <c r="WRT150" s="597"/>
      <c r="WRU150" s="597"/>
      <c r="WRV150" s="597"/>
      <c r="WRW150" s="597"/>
      <c r="WRX150" s="597"/>
      <c r="WRY150" s="597"/>
      <c r="WRZ150" s="597"/>
      <c r="WSA150" s="597"/>
      <c r="WSB150" s="597"/>
      <c r="WSC150" s="597"/>
      <c r="WSD150" s="597"/>
      <c r="WSE150" s="597"/>
      <c r="WSF150" s="597"/>
      <c r="WSG150" s="597"/>
      <c r="WSH150" s="597"/>
      <c r="WSI150" s="597"/>
      <c r="WSJ150" s="597"/>
      <c r="WSK150" s="597"/>
      <c r="WSL150" s="597"/>
      <c r="WSM150" s="597"/>
      <c r="WSN150" s="597"/>
      <c r="WSO150" s="597"/>
      <c r="WSP150" s="597"/>
      <c r="WSQ150" s="597"/>
      <c r="WSR150" s="597"/>
      <c r="WSS150" s="597"/>
      <c r="WST150" s="597"/>
      <c r="WSU150" s="597"/>
      <c r="WSV150" s="597"/>
      <c r="WSW150" s="597"/>
      <c r="WSX150" s="597"/>
      <c r="WSY150" s="597"/>
      <c r="WSZ150" s="597"/>
      <c r="WTA150" s="597"/>
      <c r="WTB150" s="597"/>
      <c r="WTC150" s="597"/>
      <c r="WTD150" s="597"/>
      <c r="WTE150" s="597"/>
      <c r="WTF150" s="597"/>
      <c r="WTG150" s="597"/>
      <c r="WTH150" s="597"/>
      <c r="WTI150" s="597"/>
      <c r="WTJ150" s="597"/>
      <c r="WTK150" s="597"/>
      <c r="WTL150" s="597"/>
      <c r="WTM150" s="597"/>
      <c r="WTN150" s="597"/>
      <c r="WTO150" s="597"/>
      <c r="WTP150" s="597"/>
      <c r="WTQ150" s="597"/>
      <c r="WTR150" s="597"/>
      <c r="WTS150" s="597"/>
      <c r="WTT150" s="597"/>
      <c r="WTU150" s="597"/>
      <c r="WTV150" s="597"/>
      <c r="WTW150" s="597"/>
      <c r="WTX150" s="597"/>
      <c r="WTY150" s="597"/>
      <c r="WTZ150" s="597"/>
      <c r="WUA150" s="597"/>
      <c r="WUB150" s="597"/>
      <c r="WUC150" s="597"/>
      <c r="WUD150" s="597"/>
      <c r="WUE150" s="597"/>
      <c r="WUF150" s="597"/>
      <c r="WUG150" s="597"/>
      <c r="WUH150" s="597"/>
      <c r="WUI150" s="597"/>
      <c r="WUJ150" s="597"/>
      <c r="WUK150" s="597"/>
      <c r="WUL150" s="597"/>
      <c r="WUM150" s="597"/>
      <c r="WUN150" s="597"/>
      <c r="WUO150" s="597"/>
      <c r="WUP150" s="597"/>
      <c r="WUQ150" s="597"/>
      <c r="WUR150" s="597"/>
      <c r="WUS150" s="597"/>
      <c r="WUT150" s="597"/>
      <c r="WUU150" s="597"/>
      <c r="WUV150" s="597"/>
      <c r="WUW150" s="597"/>
      <c r="WUX150" s="597"/>
      <c r="WUY150" s="597"/>
      <c r="WUZ150" s="597"/>
      <c r="WVA150" s="597"/>
      <c r="WVB150" s="597"/>
      <c r="WVC150" s="597"/>
      <c r="WVD150" s="597"/>
      <c r="WVE150" s="597"/>
      <c r="WVF150" s="597"/>
      <c r="WVG150" s="597"/>
      <c r="WVH150" s="597"/>
      <c r="WVI150" s="597"/>
      <c r="WVJ150" s="597"/>
      <c r="WVK150" s="597"/>
      <c r="WVL150" s="597"/>
      <c r="WVM150" s="597"/>
      <c r="WVN150" s="597"/>
      <c r="WVO150" s="597"/>
      <c r="WVP150" s="597"/>
      <c r="WVQ150" s="597"/>
      <c r="WVR150" s="597"/>
      <c r="WVS150" s="597"/>
      <c r="WVT150" s="597"/>
      <c r="WVU150" s="597"/>
      <c r="WVV150" s="597"/>
      <c r="WVW150" s="597"/>
      <c r="WVX150" s="597"/>
      <c r="WVY150" s="597"/>
      <c r="WVZ150" s="597"/>
      <c r="WWA150" s="597"/>
      <c r="WWB150" s="597"/>
      <c r="WWC150" s="597"/>
      <c r="WWD150" s="597"/>
      <c r="WWE150" s="597"/>
      <c r="WWF150" s="597"/>
      <c r="WWG150" s="597"/>
      <c r="WWH150" s="597"/>
      <c r="WWI150" s="597"/>
      <c r="WWJ150" s="597"/>
      <c r="WWK150" s="597"/>
      <c r="WWL150" s="597"/>
      <c r="WWM150" s="597"/>
      <c r="WWN150" s="597"/>
      <c r="WWO150" s="597"/>
      <c r="WWP150" s="597"/>
      <c r="WWQ150" s="597"/>
      <c r="WWR150" s="597"/>
      <c r="WWS150" s="597"/>
      <c r="WWT150" s="597"/>
      <c r="WWU150" s="597"/>
      <c r="WWV150" s="597"/>
      <c r="WWW150" s="597"/>
      <c r="WWX150" s="597"/>
      <c r="WWY150" s="597"/>
      <c r="WWZ150" s="597"/>
      <c r="WXA150" s="597"/>
      <c r="WXB150" s="597"/>
      <c r="WXC150" s="597"/>
      <c r="WXD150" s="597"/>
      <c r="WXE150" s="597"/>
      <c r="WXF150" s="597"/>
      <c r="WXG150" s="597"/>
      <c r="WXH150" s="597"/>
      <c r="WXI150" s="597"/>
      <c r="WXJ150" s="597"/>
      <c r="WXK150" s="597"/>
      <c r="WXL150" s="597"/>
      <c r="WXM150" s="597"/>
      <c r="WXN150" s="597"/>
      <c r="WXO150" s="597"/>
      <c r="WXP150" s="597"/>
      <c r="WXQ150" s="597"/>
      <c r="WXR150" s="597"/>
      <c r="WXS150" s="597"/>
      <c r="WXT150" s="597"/>
      <c r="WXU150" s="597"/>
      <c r="WXV150" s="597"/>
      <c r="WXW150" s="597"/>
      <c r="WXX150" s="597"/>
      <c r="WXY150" s="597"/>
      <c r="WXZ150" s="597"/>
      <c r="WYA150" s="597"/>
      <c r="WYB150" s="597"/>
      <c r="WYC150" s="597"/>
      <c r="WYD150" s="597"/>
      <c r="WYE150" s="597"/>
      <c r="WYF150" s="597"/>
      <c r="WYG150" s="597"/>
      <c r="WYH150" s="597"/>
      <c r="WYI150" s="597"/>
      <c r="WYJ150" s="597"/>
      <c r="WYK150" s="597"/>
      <c r="WYL150" s="597"/>
      <c r="WYM150" s="597"/>
      <c r="WYN150" s="597"/>
      <c r="WYO150" s="597"/>
      <c r="WYP150" s="597"/>
      <c r="WYQ150" s="597"/>
      <c r="WYR150" s="597"/>
      <c r="WYS150" s="597"/>
      <c r="WYT150" s="597"/>
      <c r="WYU150" s="597"/>
      <c r="WYV150" s="597"/>
      <c r="WYW150" s="597"/>
      <c r="WYX150" s="597"/>
      <c r="WYY150" s="597"/>
      <c r="WYZ150" s="597"/>
      <c r="WZA150" s="597"/>
      <c r="WZB150" s="597"/>
      <c r="WZC150" s="597"/>
      <c r="WZD150" s="597"/>
      <c r="WZE150" s="597"/>
      <c r="WZF150" s="597"/>
      <c r="WZG150" s="597"/>
      <c r="WZH150" s="597"/>
      <c r="WZI150" s="597"/>
      <c r="WZJ150" s="597"/>
      <c r="WZK150" s="597"/>
      <c r="WZL150" s="597"/>
      <c r="WZM150" s="597"/>
      <c r="WZN150" s="597"/>
      <c r="WZO150" s="597"/>
      <c r="WZP150" s="597"/>
      <c r="WZQ150" s="597"/>
      <c r="WZR150" s="597"/>
      <c r="WZS150" s="597"/>
      <c r="WZT150" s="597"/>
      <c r="WZU150" s="597"/>
      <c r="WZV150" s="597"/>
      <c r="WZW150" s="597"/>
      <c r="WZX150" s="597"/>
      <c r="WZY150" s="597"/>
      <c r="WZZ150" s="597"/>
      <c r="XAA150" s="597"/>
      <c r="XAB150" s="597"/>
      <c r="XAC150" s="597"/>
      <c r="XAD150" s="597"/>
      <c r="XAE150" s="597"/>
      <c r="XAF150" s="597"/>
      <c r="XAG150" s="597"/>
      <c r="XAH150" s="597"/>
      <c r="XAI150" s="597"/>
      <c r="XAJ150" s="597"/>
      <c r="XAK150" s="597"/>
      <c r="XAL150" s="597"/>
      <c r="XAM150" s="597"/>
      <c r="XAN150" s="597"/>
      <c r="XAO150" s="597"/>
      <c r="XAP150" s="597"/>
      <c r="XAQ150" s="597"/>
      <c r="XAR150" s="597"/>
      <c r="XAS150" s="597"/>
      <c r="XAT150" s="597"/>
      <c r="XAU150" s="597"/>
      <c r="XAV150" s="597"/>
      <c r="XAW150" s="597"/>
      <c r="XAX150" s="597"/>
      <c r="XAY150" s="597"/>
      <c r="XAZ150" s="597"/>
      <c r="XBA150" s="597"/>
      <c r="XBB150" s="597"/>
      <c r="XBC150" s="597"/>
      <c r="XBD150" s="597"/>
      <c r="XBE150" s="597"/>
      <c r="XBF150" s="597"/>
      <c r="XBG150" s="597"/>
      <c r="XBH150" s="597"/>
      <c r="XBI150" s="597"/>
      <c r="XBJ150" s="597"/>
      <c r="XBK150" s="597"/>
      <c r="XBL150" s="597"/>
      <c r="XBM150" s="597"/>
      <c r="XBN150" s="597"/>
      <c r="XBO150" s="597"/>
      <c r="XBP150" s="597"/>
      <c r="XBQ150" s="597"/>
      <c r="XBR150" s="597"/>
      <c r="XBS150" s="597"/>
      <c r="XBT150" s="597"/>
      <c r="XBU150" s="597"/>
      <c r="XBV150" s="597"/>
      <c r="XBW150" s="597"/>
      <c r="XBX150" s="597"/>
      <c r="XBY150" s="597"/>
      <c r="XBZ150" s="597"/>
      <c r="XCA150" s="597"/>
      <c r="XCB150" s="597"/>
      <c r="XCC150" s="597"/>
      <c r="XCD150" s="597"/>
      <c r="XCE150" s="597"/>
      <c r="XCF150" s="597"/>
      <c r="XCG150" s="597"/>
      <c r="XCH150" s="597"/>
      <c r="XCI150" s="597"/>
      <c r="XCJ150" s="597"/>
      <c r="XCK150" s="597"/>
      <c r="XCL150" s="597"/>
      <c r="XCM150" s="597"/>
      <c r="XCN150" s="597"/>
      <c r="XCO150" s="597"/>
      <c r="XCP150" s="597"/>
      <c r="XCQ150" s="597"/>
      <c r="XCR150" s="597"/>
      <c r="XCS150" s="597"/>
      <c r="XCT150" s="597"/>
      <c r="XCU150" s="597"/>
      <c r="XCV150" s="597"/>
      <c r="XCW150" s="597"/>
      <c r="XCX150" s="597"/>
      <c r="XCY150" s="597"/>
      <c r="XCZ150" s="597"/>
      <c r="XDA150" s="597"/>
      <c r="XDB150" s="597"/>
      <c r="XDC150" s="597"/>
      <c r="XDD150" s="597"/>
      <c r="XDE150" s="597"/>
      <c r="XDF150" s="597"/>
      <c r="XDG150" s="597"/>
      <c r="XDH150" s="597"/>
      <c r="XDI150" s="597"/>
      <c r="XDJ150" s="597"/>
      <c r="XDK150" s="597"/>
      <c r="XDL150" s="597"/>
      <c r="XDM150" s="597"/>
      <c r="XDN150" s="597"/>
      <c r="XDO150" s="597"/>
      <c r="XDP150" s="597"/>
      <c r="XDQ150" s="597"/>
      <c r="XDR150" s="597"/>
      <c r="XDS150" s="597"/>
      <c r="XDT150" s="597"/>
      <c r="XDU150" s="597"/>
      <c r="XDV150" s="597"/>
      <c r="XDW150" s="597"/>
      <c r="XDX150" s="597"/>
      <c r="XDY150" s="597"/>
      <c r="XDZ150" s="597"/>
      <c r="XEA150" s="597"/>
      <c r="XEB150" s="597"/>
      <c r="XEC150" s="597"/>
      <c r="XED150" s="597"/>
      <c r="XEE150" s="597"/>
      <c r="XEF150" s="597"/>
      <c r="XEG150" s="597"/>
      <c r="XEH150" s="597"/>
      <c r="XEI150" s="597"/>
      <c r="XEJ150" s="597"/>
      <c r="XEK150" s="597"/>
      <c r="XEL150" s="597"/>
      <c r="XEM150" s="597"/>
      <c r="XEN150" s="597"/>
      <c r="XEO150" s="597"/>
      <c r="XEP150" s="597"/>
      <c r="XEQ150" s="597"/>
      <c r="XER150" s="597"/>
      <c r="XES150" s="597"/>
      <c r="XET150" s="597"/>
      <c r="XEU150" s="597"/>
      <c r="XEV150" s="597"/>
      <c r="XEW150" s="597"/>
      <c r="XEX150" s="597"/>
      <c r="XEY150" s="597"/>
      <c r="XEZ150" s="597"/>
      <c r="XFA150" s="597"/>
      <c r="XFB150" s="597"/>
      <c r="XFC150" s="597"/>
      <c r="XFD150" s="597"/>
    </row>
    <row r="151" spans="1:16384" s="602" customFormat="1" ht="30" customHeight="1" x14ac:dyDescent="0.25">
      <c r="A151" s="604" t="s">
        <v>32</v>
      </c>
      <c r="B151" s="154">
        <f t="shared" ref="B151:B153" si="65">SUM(C151:Q151)</f>
        <v>0</v>
      </c>
      <c r="C151" s="154">
        <f t="shared" ref="C151:Q151" si="66">C133+C139+C140+SUM(C143:C150)</f>
        <v>0</v>
      </c>
      <c r="D151" s="154">
        <f t="shared" si="66"/>
        <v>0</v>
      </c>
      <c r="E151" s="154">
        <f t="shared" si="66"/>
        <v>0</v>
      </c>
      <c r="F151" s="154">
        <f t="shared" si="66"/>
        <v>0</v>
      </c>
      <c r="G151" s="154">
        <f t="shared" si="66"/>
        <v>0</v>
      </c>
      <c r="H151" s="154">
        <f t="shared" si="66"/>
        <v>0</v>
      </c>
      <c r="I151" s="154">
        <f t="shared" si="66"/>
        <v>0</v>
      </c>
      <c r="J151" s="154">
        <f t="shared" si="66"/>
        <v>0</v>
      </c>
      <c r="K151" s="154">
        <f t="shared" si="66"/>
        <v>0</v>
      </c>
      <c r="L151" s="154">
        <f t="shared" si="66"/>
        <v>0</v>
      </c>
      <c r="M151" s="154">
        <f t="shared" si="66"/>
        <v>0</v>
      </c>
      <c r="N151" s="154">
        <f t="shared" si="66"/>
        <v>0</v>
      </c>
      <c r="O151" s="154">
        <f t="shared" si="66"/>
        <v>0</v>
      </c>
      <c r="P151" s="154">
        <f t="shared" si="66"/>
        <v>0</v>
      </c>
      <c r="Q151" s="154">
        <f t="shared" si="66"/>
        <v>0</v>
      </c>
      <c r="R151" s="601"/>
      <c r="AA151" s="603"/>
    </row>
    <row r="152" spans="1:16384" s="551" customFormat="1" ht="15" x14ac:dyDescent="0.2">
      <c r="A152" s="591" t="s">
        <v>866</v>
      </c>
      <c r="B152" s="592">
        <f t="shared" si="65"/>
        <v>0</v>
      </c>
      <c r="C152" s="553"/>
      <c r="D152" s="553"/>
      <c r="E152" s="553"/>
      <c r="F152" s="553"/>
      <c r="G152" s="553"/>
      <c r="H152" s="553"/>
      <c r="I152" s="553"/>
      <c r="J152" s="553"/>
      <c r="K152" s="553"/>
      <c r="L152" s="553"/>
      <c r="M152" s="553"/>
      <c r="N152" s="553"/>
      <c r="O152" s="553"/>
      <c r="P152" s="553"/>
      <c r="Q152" s="553"/>
      <c r="R152" s="571"/>
      <c r="AA152" s="552"/>
    </row>
    <row r="153" spans="1:16384" s="602" customFormat="1" ht="32.25" customHeight="1" x14ac:dyDescent="0.25">
      <c r="A153" s="604" t="s">
        <v>124</v>
      </c>
      <c r="B153" s="154">
        <f t="shared" si="65"/>
        <v>0</v>
      </c>
      <c r="C153" s="154">
        <f t="shared" ref="C153:Q153" si="67">C110-C151</f>
        <v>0</v>
      </c>
      <c r="D153" s="154">
        <f t="shared" si="67"/>
        <v>0</v>
      </c>
      <c r="E153" s="154">
        <f t="shared" si="67"/>
        <v>0</v>
      </c>
      <c r="F153" s="154">
        <f t="shared" si="67"/>
        <v>0</v>
      </c>
      <c r="G153" s="154">
        <f t="shared" si="67"/>
        <v>0</v>
      </c>
      <c r="H153" s="154">
        <f t="shared" si="67"/>
        <v>0</v>
      </c>
      <c r="I153" s="154">
        <f t="shared" si="67"/>
        <v>0</v>
      </c>
      <c r="J153" s="154">
        <f t="shared" si="67"/>
        <v>0</v>
      </c>
      <c r="K153" s="154">
        <f t="shared" si="67"/>
        <v>0</v>
      </c>
      <c r="L153" s="154">
        <f t="shared" si="67"/>
        <v>0</v>
      </c>
      <c r="M153" s="154">
        <f t="shared" si="67"/>
        <v>0</v>
      </c>
      <c r="N153" s="154">
        <f t="shared" si="67"/>
        <v>0</v>
      </c>
      <c r="O153" s="154">
        <f t="shared" si="67"/>
        <v>0</v>
      </c>
      <c r="P153" s="154">
        <f t="shared" si="67"/>
        <v>0</v>
      </c>
      <c r="Q153" s="154">
        <f t="shared" si="67"/>
        <v>0</v>
      </c>
      <c r="R153" s="601"/>
      <c r="AA153" s="603"/>
    </row>
    <row r="156" spans="1:16384" s="41" customFormat="1" ht="47.25" x14ac:dyDescent="0.25">
      <c r="A156" s="604" t="s">
        <v>820</v>
      </c>
      <c r="B156" s="660"/>
      <c r="C156" s="656"/>
      <c r="D156" s="656"/>
      <c r="E156" s="656"/>
      <c r="F156" s="656"/>
      <c r="G156" s="656"/>
      <c r="H156" s="584"/>
      <c r="I156" s="657"/>
      <c r="J156" s="584"/>
      <c r="K156" s="584"/>
      <c r="L156" s="584"/>
      <c r="M156" s="584"/>
      <c r="N156" s="74"/>
      <c r="O156" s="74"/>
      <c r="P156" s="74"/>
      <c r="Q156" s="74"/>
      <c r="R156" s="492"/>
    </row>
    <row r="157" spans="1:16384" s="41" customFormat="1" ht="15.75" x14ac:dyDescent="0.25">
      <c r="A157" s="557"/>
      <c r="B157" s="653" t="s">
        <v>30</v>
      </c>
      <c r="C157" s="653">
        <v>0</v>
      </c>
      <c r="D157" s="653">
        <v>1</v>
      </c>
      <c r="E157" s="653">
        <v>2</v>
      </c>
      <c r="F157" s="653">
        <v>3</v>
      </c>
      <c r="G157" s="653">
        <v>4</v>
      </c>
      <c r="H157" s="653">
        <v>5</v>
      </c>
      <c r="I157" s="653">
        <v>6</v>
      </c>
      <c r="J157" s="653">
        <v>7</v>
      </c>
      <c r="K157" s="653">
        <v>8</v>
      </c>
      <c r="L157" s="653">
        <v>9</v>
      </c>
      <c r="M157" s="653">
        <v>10</v>
      </c>
      <c r="N157" s="653">
        <v>11</v>
      </c>
      <c r="O157" s="653">
        <v>12</v>
      </c>
      <c r="P157" s="653">
        <v>13</v>
      </c>
      <c r="Q157" s="653">
        <v>14</v>
      </c>
      <c r="R157" s="492"/>
    </row>
    <row r="158" spans="1:16384" ht="18" customHeight="1" x14ac:dyDescent="0.2">
      <c r="A158" s="641" t="s">
        <v>516</v>
      </c>
    </row>
    <row r="159" spans="1:16384" ht="25.5" x14ac:dyDescent="0.25">
      <c r="A159" s="580" t="s">
        <v>222</v>
      </c>
      <c r="B159" s="581">
        <f>SUM(C159:G159)</f>
        <v>0</v>
      </c>
      <c r="C159" s="586">
        <f>'6 Investitie'!E100</f>
        <v>0</v>
      </c>
      <c r="D159" s="586">
        <f>'6 Investitie'!F100</f>
        <v>0</v>
      </c>
      <c r="E159" s="586">
        <f>'6 Investitie'!G100</f>
        <v>0</v>
      </c>
      <c r="F159" s="586">
        <f>'6 Investitie'!H100</f>
        <v>0</v>
      </c>
      <c r="G159" s="586">
        <f>'6 Investitie'!I100</f>
        <v>0</v>
      </c>
      <c r="H159" s="587"/>
      <c r="J159" s="587"/>
      <c r="K159" s="587"/>
      <c r="L159" s="587"/>
      <c r="M159" s="587"/>
    </row>
    <row r="160" spans="1:16384" ht="15.75" x14ac:dyDescent="0.25">
      <c r="A160" s="580" t="s">
        <v>260</v>
      </c>
      <c r="B160" s="581">
        <f t="shared" ref="B160:B162" si="68">SUM(C160:G160)</f>
        <v>0</v>
      </c>
      <c r="C160" s="586">
        <f>'6 Investitie'!E102</f>
        <v>0</v>
      </c>
      <c r="D160" s="586">
        <f>'6 Investitie'!F102</f>
        <v>0</v>
      </c>
      <c r="E160" s="586">
        <f>'6 Investitie'!G102</f>
        <v>0</v>
      </c>
      <c r="F160" s="586">
        <f>'6 Investitie'!H102</f>
        <v>0</v>
      </c>
      <c r="G160" s="586">
        <f>'6 Investitie'!I102</f>
        <v>0</v>
      </c>
      <c r="H160" s="587"/>
      <c r="J160" s="587"/>
      <c r="K160" s="587"/>
      <c r="L160" s="587"/>
      <c r="M160" s="587"/>
    </row>
    <row r="161" spans="1:18" x14ac:dyDescent="0.2">
      <c r="A161" s="580" t="s">
        <v>38</v>
      </c>
      <c r="B161" s="581">
        <f t="shared" si="68"/>
        <v>0</v>
      </c>
      <c r="C161" s="586">
        <f>'6 Investitie'!E103</f>
        <v>0</v>
      </c>
      <c r="D161" s="586">
        <f>'6 Investitie'!F103</f>
        <v>0</v>
      </c>
      <c r="E161" s="586">
        <f>'6 Investitie'!G103</f>
        <v>0</v>
      </c>
      <c r="F161" s="586">
        <f>'6 Investitie'!H103</f>
        <v>0</v>
      </c>
      <c r="G161" s="586">
        <f>'6 Investitie'!I103</f>
        <v>0</v>
      </c>
    </row>
    <row r="162" spans="1:18" x14ac:dyDescent="0.2">
      <c r="A162" s="580" t="s">
        <v>261</v>
      </c>
      <c r="B162" s="581">
        <f t="shared" si="68"/>
        <v>0</v>
      </c>
      <c r="C162" s="586">
        <f>'6 Investitie'!E104</f>
        <v>0</v>
      </c>
      <c r="D162" s="586">
        <f>'6 Investitie'!F104</f>
        <v>0</v>
      </c>
      <c r="E162" s="586">
        <f>'6 Investitie'!G104</f>
        <v>0</v>
      </c>
      <c r="F162" s="586">
        <f>'6 Investitie'!H104</f>
        <v>0</v>
      </c>
      <c r="G162" s="586">
        <f>'6 Investitie'!I104</f>
        <v>0</v>
      </c>
    </row>
    <row r="163" spans="1:18" s="4" customFormat="1" ht="25.5" x14ac:dyDescent="0.2">
      <c r="A163" s="644" t="s">
        <v>821</v>
      </c>
      <c r="B163" s="645">
        <f>SUM(B159:B162)</f>
        <v>0</v>
      </c>
      <c r="C163" s="645">
        <f t="shared" ref="C163:G163" si="69">SUM(C159:C162)</f>
        <v>0</v>
      </c>
      <c r="D163" s="645">
        <f t="shared" si="69"/>
        <v>0</v>
      </c>
      <c r="E163" s="645">
        <f t="shared" si="69"/>
        <v>0</v>
      </c>
      <c r="F163" s="645">
        <f t="shared" si="69"/>
        <v>0</v>
      </c>
      <c r="G163" s="645">
        <f t="shared" si="69"/>
        <v>0</v>
      </c>
      <c r="H163" s="642"/>
      <c r="I163" s="662"/>
      <c r="J163" s="642"/>
      <c r="K163" s="642"/>
      <c r="L163" s="642"/>
      <c r="M163" s="642"/>
      <c r="N163" s="122"/>
      <c r="O163" s="122"/>
      <c r="P163" s="122"/>
      <c r="Q163" s="122"/>
      <c r="R163" s="643"/>
    </row>
    <row r="164" spans="1:18" s="4" customFormat="1" x14ac:dyDescent="0.2">
      <c r="A164" s="641"/>
      <c r="B164" s="642"/>
      <c r="C164" s="642"/>
      <c r="D164" s="642"/>
      <c r="E164" s="642"/>
      <c r="F164" s="642"/>
      <c r="G164" s="642"/>
      <c r="H164" s="642"/>
      <c r="I164" s="662"/>
      <c r="J164" s="642"/>
      <c r="K164" s="642"/>
      <c r="L164" s="642"/>
      <c r="M164" s="642"/>
      <c r="N164" s="122"/>
      <c r="O164" s="122"/>
      <c r="P164" s="122"/>
      <c r="Q164" s="122"/>
      <c r="R164" s="643"/>
    </row>
    <row r="165" spans="1:18" s="4" customFormat="1" x14ac:dyDescent="0.2">
      <c r="A165" s="641" t="s">
        <v>526</v>
      </c>
      <c r="B165" s="642"/>
      <c r="C165" s="642"/>
      <c r="D165" s="642"/>
      <c r="E165" s="642"/>
      <c r="F165" s="642"/>
      <c r="G165" s="642"/>
      <c r="H165" s="642"/>
      <c r="I165" s="662"/>
      <c r="J165" s="642"/>
      <c r="K165" s="642"/>
      <c r="L165" s="642"/>
      <c r="M165" s="642"/>
      <c r="N165" s="122"/>
      <c r="O165" s="122"/>
      <c r="P165" s="122"/>
      <c r="Q165" s="122"/>
      <c r="R165" s="643"/>
    </row>
    <row r="166" spans="1:18" s="3" customFormat="1" x14ac:dyDescent="0.2">
      <c r="A166" s="580" t="s">
        <v>828</v>
      </c>
      <c r="B166" s="585">
        <f>SUM(C166:Q166)</f>
        <v>0</v>
      </c>
      <c r="C166" s="586">
        <f>'6 Investitie'!E110</f>
        <v>0</v>
      </c>
      <c r="D166" s="586">
        <f>'6 Investitie'!F110</f>
        <v>0</v>
      </c>
      <c r="E166" s="586">
        <f>'6 Investitie'!G110</f>
        <v>0</v>
      </c>
      <c r="F166" s="586">
        <f>'6 Investitie'!H110</f>
        <v>0</v>
      </c>
      <c r="G166" s="586">
        <f>'6 Investitie'!I110</f>
        <v>0</v>
      </c>
      <c r="H166" s="586">
        <f>'6 Investitie'!J110</f>
        <v>0</v>
      </c>
      <c r="I166" s="586">
        <f>'6 Investitie'!K110</f>
        <v>0</v>
      </c>
      <c r="J166" s="586">
        <f>'6 Investitie'!L110</f>
        <v>0</v>
      </c>
      <c r="K166" s="586">
        <f>'6 Investitie'!M110</f>
        <v>0</v>
      </c>
      <c r="L166" s="586">
        <f>'6 Investitie'!N110</f>
        <v>0</v>
      </c>
      <c r="M166" s="586">
        <f>'6 Investitie'!O110</f>
        <v>0</v>
      </c>
      <c r="N166" s="586">
        <f>'6 Investitie'!P110</f>
        <v>0</v>
      </c>
      <c r="O166" s="586">
        <f>'6 Investitie'!Q110</f>
        <v>0</v>
      </c>
      <c r="P166" s="586">
        <f>'6 Investitie'!R110</f>
        <v>0</v>
      </c>
      <c r="Q166" s="586">
        <f>'6 Investitie'!S110</f>
        <v>0</v>
      </c>
      <c r="R166" s="5"/>
    </row>
    <row r="167" spans="1:18" s="3" customFormat="1" x14ac:dyDescent="0.2">
      <c r="A167" s="580" t="s">
        <v>829</v>
      </c>
      <c r="B167" s="585">
        <f>SUM(C167:Q167)</f>
        <v>0</v>
      </c>
      <c r="C167" s="586">
        <f>'6 Investitie'!E111</f>
        <v>0</v>
      </c>
      <c r="D167" s="586">
        <f>'6 Investitie'!F111</f>
        <v>0</v>
      </c>
      <c r="E167" s="586">
        <f>'6 Investitie'!G111</f>
        <v>0</v>
      </c>
      <c r="F167" s="586">
        <f>'6 Investitie'!H111</f>
        <v>0</v>
      </c>
      <c r="G167" s="586">
        <f>'6 Investitie'!I111</f>
        <v>0</v>
      </c>
      <c r="H167" s="586">
        <f>'6 Investitie'!J111</f>
        <v>0</v>
      </c>
      <c r="I167" s="586">
        <f>'6 Investitie'!K111</f>
        <v>0</v>
      </c>
      <c r="J167" s="586">
        <f>'6 Investitie'!L111</f>
        <v>0</v>
      </c>
      <c r="K167" s="586">
        <f>'6 Investitie'!M111</f>
        <v>0</v>
      </c>
      <c r="L167" s="586">
        <f>'6 Investitie'!N111</f>
        <v>0</v>
      </c>
      <c r="M167" s="586">
        <f>'6 Investitie'!O111</f>
        <v>0</v>
      </c>
      <c r="N167" s="586">
        <f>'6 Investitie'!P111</f>
        <v>0</v>
      </c>
      <c r="O167" s="586">
        <f>'6 Investitie'!Q111</f>
        <v>0</v>
      </c>
      <c r="P167" s="586">
        <f>'6 Investitie'!R111</f>
        <v>0</v>
      </c>
      <c r="Q167" s="586">
        <f>'6 Investitie'!S111</f>
        <v>0</v>
      </c>
      <c r="R167" s="5"/>
    </row>
    <row r="168" spans="1:18" s="4" customFormat="1" ht="25.5" x14ac:dyDescent="0.2">
      <c r="A168" s="644" t="s">
        <v>822</v>
      </c>
      <c r="B168" s="581">
        <f>SUM(C168:Q168)</f>
        <v>0</v>
      </c>
      <c r="C168" s="645">
        <f>C167+C166</f>
        <v>0</v>
      </c>
      <c r="D168" s="645">
        <f t="shared" ref="D168:Q168" si="70">D167+D166</f>
        <v>0</v>
      </c>
      <c r="E168" s="645">
        <f t="shared" si="70"/>
        <v>0</v>
      </c>
      <c r="F168" s="645">
        <f t="shared" si="70"/>
        <v>0</v>
      </c>
      <c r="G168" s="645">
        <f t="shared" si="70"/>
        <v>0</v>
      </c>
      <c r="H168" s="645">
        <f t="shared" si="70"/>
        <v>0</v>
      </c>
      <c r="I168" s="645">
        <f t="shared" si="70"/>
        <v>0</v>
      </c>
      <c r="J168" s="645">
        <f t="shared" si="70"/>
        <v>0</v>
      </c>
      <c r="K168" s="645">
        <f t="shared" si="70"/>
        <v>0</v>
      </c>
      <c r="L168" s="645">
        <f t="shared" si="70"/>
        <v>0</v>
      </c>
      <c r="M168" s="645">
        <f t="shared" si="70"/>
        <v>0</v>
      </c>
      <c r="N168" s="645">
        <f t="shared" si="70"/>
        <v>0</v>
      </c>
      <c r="O168" s="645">
        <f t="shared" si="70"/>
        <v>0</v>
      </c>
      <c r="P168" s="645">
        <f t="shared" si="70"/>
        <v>0</v>
      </c>
      <c r="Q168" s="645">
        <f t="shared" si="70"/>
        <v>0</v>
      </c>
      <c r="R168" s="643"/>
    </row>
    <row r="170" spans="1:18" x14ac:dyDescent="0.2">
      <c r="A170" s="641" t="s">
        <v>823</v>
      </c>
    </row>
    <row r="171" spans="1:18" s="41" customFormat="1" ht="15.75" x14ac:dyDescent="0.25">
      <c r="A171" s="589" t="s">
        <v>747</v>
      </c>
      <c r="B171" s="581">
        <f>SUM(C171:G171)</f>
        <v>0</v>
      </c>
      <c r="C171" s="585">
        <f>'6 Investitie'!E89</f>
        <v>0</v>
      </c>
      <c r="D171" s="585">
        <f>'6 Investitie'!F89</f>
        <v>0</v>
      </c>
      <c r="E171" s="585">
        <f>'6 Investitie'!G89</f>
        <v>0</v>
      </c>
      <c r="F171" s="585">
        <f>'6 Investitie'!H89</f>
        <v>0</v>
      </c>
      <c r="G171" s="585">
        <f>'6 Investitie'!I89</f>
        <v>0</v>
      </c>
      <c r="H171" s="584"/>
      <c r="I171" s="657"/>
      <c r="J171" s="584"/>
      <c r="K171" s="584"/>
      <c r="L171" s="584"/>
      <c r="M171" s="584"/>
      <c r="N171" s="74"/>
      <c r="O171" s="74"/>
      <c r="P171" s="74"/>
      <c r="Q171" s="74"/>
      <c r="R171" s="492"/>
    </row>
    <row r="172" spans="1:18" ht="25.5" x14ac:dyDescent="0.2">
      <c r="A172" s="644" t="s">
        <v>824</v>
      </c>
      <c r="B172" s="646">
        <f t="shared" ref="B172:G172" si="71">B171</f>
        <v>0</v>
      </c>
      <c r="C172" s="646">
        <f t="shared" si="71"/>
        <v>0</v>
      </c>
      <c r="D172" s="646">
        <f t="shared" si="71"/>
        <v>0</v>
      </c>
      <c r="E172" s="646">
        <f t="shared" si="71"/>
        <v>0</v>
      </c>
      <c r="F172" s="646">
        <f t="shared" si="71"/>
        <v>0</v>
      </c>
      <c r="G172" s="646">
        <f t="shared" si="71"/>
        <v>0</v>
      </c>
    </row>
    <row r="173" spans="1:18" ht="25.5" x14ac:dyDescent="0.2">
      <c r="A173" s="644" t="s">
        <v>825</v>
      </c>
      <c r="B173" s="586">
        <f t="shared" ref="B173:Q173" si="72">B172+B168</f>
        <v>0</v>
      </c>
      <c r="C173" s="586">
        <f t="shared" si="72"/>
        <v>0</v>
      </c>
      <c r="D173" s="586">
        <f t="shared" si="72"/>
        <v>0</v>
      </c>
      <c r="E173" s="586">
        <f t="shared" si="72"/>
        <v>0</v>
      </c>
      <c r="F173" s="586">
        <f t="shared" si="72"/>
        <v>0</v>
      </c>
      <c r="G173" s="586">
        <f t="shared" si="72"/>
        <v>0</v>
      </c>
      <c r="H173" s="586">
        <f t="shared" si="72"/>
        <v>0</v>
      </c>
      <c r="I173" s="586">
        <f t="shared" si="72"/>
        <v>0</v>
      </c>
      <c r="J173" s="586">
        <f t="shared" si="72"/>
        <v>0</v>
      </c>
      <c r="K173" s="586">
        <f t="shared" si="72"/>
        <v>0</v>
      </c>
      <c r="L173" s="586">
        <f t="shared" si="72"/>
        <v>0</v>
      </c>
      <c r="M173" s="586">
        <f t="shared" si="72"/>
        <v>0</v>
      </c>
      <c r="N173" s="586">
        <f t="shared" si="72"/>
        <v>0</v>
      </c>
      <c r="O173" s="586">
        <f t="shared" si="72"/>
        <v>0</v>
      </c>
      <c r="P173" s="586">
        <f t="shared" si="72"/>
        <v>0</v>
      </c>
      <c r="Q173" s="586">
        <f t="shared" si="72"/>
        <v>0</v>
      </c>
    </row>
    <row r="174" spans="1:18" ht="15.75" x14ac:dyDescent="0.2">
      <c r="A174" s="604" t="s">
        <v>826</v>
      </c>
      <c r="B174" s="586">
        <f t="shared" ref="B174:Q174" si="73">B163-B173</f>
        <v>0</v>
      </c>
      <c r="C174" s="586">
        <f t="shared" si="73"/>
        <v>0</v>
      </c>
      <c r="D174" s="586">
        <f t="shared" si="73"/>
        <v>0</v>
      </c>
      <c r="E174" s="586">
        <f t="shared" si="73"/>
        <v>0</v>
      </c>
      <c r="F174" s="586">
        <f t="shared" si="73"/>
        <v>0</v>
      </c>
      <c r="G174" s="586">
        <f t="shared" si="73"/>
        <v>0</v>
      </c>
      <c r="H174" s="586">
        <f t="shared" si="73"/>
        <v>0</v>
      </c>
      <c r="I174" s="586">
        <f t="shared" si="73"/>
        <v>0</v>
      </c>
      <c r="J174" s="586">
        <f t="shared" si="73"/>
        <v>0</v>
      </c>
      <c r="K174" s="586">
        <f t="shared" si="73"/>
        <v>0</v>
      </c>
      <c r="L174" s="586">
        <f t="shared" si="73"/>
        <v>0</v>
      </c>
      <c r="M174" s="586">
        <f t="shared" si="73"/>
        <v>0</v>
      </c>
      <c r="N174" s="586">
        <f t="shared" si="73"/>
        <v>0</v>
      </c>
      <c r="O174" s="586">
        <f t="shared" si="73"/>
        <v>0</v>
      </c>
      <c r="P174" s="586">
        <f t="shared" si="73"/>
        <v>0</v>
      </c>
      <c r="Q174" s="586">
        <f t="shared" si="73"/>
        <v>0</v>
      </c>
    </row>
    <row r="176" spans="1:18" ht="15.75" x14ac:dyDescent="0.2">
      <c r="A176" s="604" t="s">
        <v>827</v>
      </c>
      <c r="B176" s="586">
        <f t="shared" ref="B176:Q176" si="74">B153+B174</f>
        <v>0</v>
      </c>
      <c r="C176" s="586">
        <f t="shared" si="74"/>
        <v>0</v>
      </c>
      <c r="D176" s="586">
        <f t="shared" si="74"/>
        <v>0</v>
      </c>
      <c r="E176" s="586">
        <f t="shared" si="74"/>
        <v>0</v>
      </c>
      <c r="F176" s="586">
        <f t="shared" si="74"/>
        <v>0</v>
      </c>
      <c r="G176" s="586">
        <f t="shared" si="74"/>
        <v>0</v>
      </c>
      <c r="H176" s="586">
        <f t="shared" si="74"/>
        <v>0</v>
      </c>
      <c r="I176" s="586">
        <f t="shared" si="74"/>
        <v>0</v>
      </c>
      <c r="J176" s="586">
        <f t="shared" si="74"/>
        <v>0</v>
      </c>
      <c r="K176" s="586">
        <f t="shared" si="74"/>
        <v>0</v>
      </c>
      <c r="L176" s="586">
        <f t="shared" si="74"/>
        <v>0</v>
      </c>
      <c r="M176" s="586">
        <f t="shared" si="74"/>
        <v>0</v>
      </c>
      <c r="N176" s="586">
        <f t="shared" si="74"/>
        <v>0</v>
      </c>
      <c r="O176" s="586">
        <f t="shared" si="74"/>
        <v>0</v>
      </c>
      <c r="P176" s="586">
        <f t="shared" si="74"/>
        <v>0</v>
      </c>
      <c r="Q176" s="586">
        <f t="shared" si="74"/>
        <v>0</v>
      </c>
    </row>
    <row r="177" spans="1:17" x14ac:dyDescent="0.2">
      <c r="A177" s="647" t="s">
        <v>830</v>
      </c>
      <c r="B177" s="586" t="s">
        <v>832</v>
      </c>
      <c r="C177" s="663"/>
      <c r="D177" s="586">
        <f>C178</f>
        <v>0</v>
      </c>
      <c r="E177" s="586">
        <f t="shared" ref="E177:Q177" si="75">D178</f>
        <v>0</v>
      </c>
      <c r="F177" s="586">
        <f t="shared" si="75"/>
        <v>0</v>
      </c>
      <c r="G177" s="586">
        <f t="shared" si="75"/>
        <v>0</v>
      </c>
      <c r="H177" s="586">
        <f t="shared" si="75"/>
        <v>0</v>
      </c>
      <c r="I177" s="586">
        <f t="shared" si="75"/>
        <v>0</v>
      </c>
      <c r="J177" s="586">
        <f t="shared" si="75"/>
        <v>0</v>
      </c>
      <c r="K177" s="586">
        <f t="shared" si="75"/>
        <v>0</v>
      </c>
      <c r="L177" s="586">
        <f t="shared" si="75"/>
        <v>0</v>
      </c>
      <c r="M177" s="586">
        <f t="shared" si="75"/>
        <v>0</v>
      </c>
      <c r="N177" s="586">
        <f t="shared" si="75"/>
        <v>0</v>
      </c>
      <c r="O177" s="586">
        <f t="shared" si="75"/>
        <v>0</v>
      </c>
      <c r="P177" s="586">
        <f t="shared" si="75"/>
        <v>0</v>
      </c>
      <c r="Q177" s="586">
        <f t="shared" si="75"/>
        <v>0</v>
      </c>
    </row>
    <row r="178" spans="1:17" x14ac:dyDescent="0.2">
      <c r="A178" s="647" t="s">
        <v>831</v>
      </c>
      <c r="B178" s="586" t="s">
        <v>832</v>
      </c>
      <c r="C178" s="586">
        <f>C177+C176</f>
        <v>0</v>
      </c>
      <c r="D178" s="586">
        <f t="shared" ref="D178:Q178" si="76">D177+D176</f>
        <v>0</v>
      </c>
      <c r="E178" s="586">
        <f t="shared" si="76"/>
        <v>0</v>
      </c>
      <c r="F178" s="586">
        <f t="shared" si="76"/>
        <v>0</v>
      </c>
      <c r="G178" s="586">
        <f t="shared" si="76"/>
        <v>0</v>
      </c>
      <c r="H178" s="586">
        <f t="shared" si="76"/>
        <v>0</v>
      </c>
      <c r="I178" s="586">
        <f t="shared" si="76"/>
        <v>0</v>
      </c>
      <c r="J178" s="586">
        <f t="shared" si="76"/>
        <v>0</v>
      </c>
      <c r="K178" s="586">
        <f t="shared" si="76"/>
        <v>0</v>
      </c>
      <c r="L178" s="586">
        <f t="shared" si="76"/>
        <v>0</v>
      </c>
      <c r="M178" s="586">
        <f t="shared" si="76"/>
        <v>0</v>
      </c>
      <c r="N178" s="586">
        <f t="shared" si="76"/>
        <v>0</v>
      </c>
      <c r="O178" s="586">
        <f t="shared" si="76"/>
        <v>0</v>
      </c>
      <c r="P178" s="586">
        <f t="shared" si="76"/>
        <v>0</v>
      </c>
      <c r="Q178" s="586">
        <f t="shared" si="76"/>
        <v>0</v>
      </c>
    </row>
  </sheetData>
  <mergeCells count="8">
    <mergeCell ref="A3:M3"/>
    <mergeCell ref="A4:H4"/>
    <mergeCell ref="D82:Q82"/>
    <mergeCell ref="A1:F1"/>
    <mergeCell ref="A79:M79"/>
    <mergeCell ref="A80:H80"/>
    <mergeCell ref="A81:H81"/>
    <mergeCell ref="A5:H5"/>
  </mergeCells>
  <pageMargins left="0.23622047244094491" right="0.23622047244094491" top="0.74803149606299213" bottom="0.74803149606299213" header="0.31496062992125984" footer="0.31496062992125984"/>
  <pageSetup paperSize="8" scale="7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89"/>
  <sheetViews>
    <sheetView topLeftCell="C77" workbookViewId="0">
      <selection sqref="A1:Q85"/>
    </sheetView>
  </sheetViews>
  <sheetFormatPr defaultRowHeight="12.75" x14ac:dyDescent="0.2"/>
  <cols>
    <col min="1" max="1" width="45.7109375" style="573" customWidth="1"/>
    <col min="2" max="2" width="15.42578125" style="642" customWidth="1"/>
    <col min="3" max="8" width="15.42578125" style="588" customWidth="1"/>
    <col min="9" max="9" width="15.42578125" style="661" customWidth="1"/>
    <col min="10" max="13" width="15.42578125" style="588" customWidth="1"/>
    <col min="14" max="17" width="15.42578125" style="121" customWidth="1"/>
    <col min="18" max="18" width="9.140625" style="5"/>
  </cols>
  <sheetData>
    <row r="1" spans="1:27" s="63" customFormat="1" ht="20.25" x14ac:dyDescent="0.25">
      <c r="A1" s="504" t="s">
        <v>650</v>
      </c>
      <c r="B1" s="651"/>
      <c r="C1" s="651"/>
      <c r="D1" s="651"/>
      <c r="E1" s="448"/>
      <c r="F1" s="448"/>
      <c r="G1" s="448"/>
      <c r="H1" s="448"/>
      <c r="I1" s="650"/>
      <c r="J1" s="583"/>
      <c r="K1" s="583"/>
      <c r="L1" s="583"/>
      <c r="M1" s="583"/>
      <c r="N1" s="162"/>
      <c r="O1" s="162"/>
      <c r="P1" s="162"/>
      <c r="Q1" s="162"/>
      <c r="R1" s="61"/>
    </row>
    <row r="2" spans="1:27" s="63" customFormat="1" ht="27.75" customHeight="1" x14ac:dyDescent="0.2">
      <c r="A2" s="959" t="s">
        <v>744</v>
      </c>
      <c r="B2" s="959"/>
      <c r="C2" s="959"/>
      <c r="D2" s="959"/>
      <c r="E2" s="959"/>
      <c r="F2" s="959"/>
      <c r="G2" s="959"/>
      <c r="H2" s="959"/>
      <c r="I2" s="162"/>
      <c r="J2" s="162"/>
      <c r="K2" s="162"/>
      <c r="L2" s="162"/>
      <c r="M2" s="162"/>
      <c r="N2" s="162"/>
      <c r="O2" s="162"/>
      <c r="P2" s="162"/>
      <c r="Q2" s="162"/>
      <c r="R2" s="61"/>
    </row>
    <row r="3" spans="1:27" s="44" customFormat="1" ht="16.5" customHeight="1" x14ac:dyDescent="0.2">
      <c r="A3" s="500"/>
      <c r="B3" s="664"/>
      <c r="C3" s="664"/>
      <c r="D3" s="665"/>
      <c r="E3" s="665"/>
      <c r="F3" s="666"/>
      <c r="G3" s="665"/>
      <c r="H3" s="665"/>
      <c r="I3" s="665"/>
      <c r="J3" s="664"/>
      <c r="K3" s="664"/>
      <c r="L3" s="664"/>
      <c r="M3" s="664"/>
      <c r="N3" s="139"/>
      <c r="O3" s="139"/>
      <c r="P3" s="139"/>
      <c r="Q3" s="139"/>
      <c r="R3" s="169"/>
      <c r="AA3" s="66"/>
    </row>
    <row r="4" spans="1:27" s="44" customFormat="1" ht="36" customHeight="1" x14ac:dyDescent="0.2">
      <c r="A4" s="944" t="s">
        <v>651</v>
      </c>
      <c r="B4" s="945"/>
      <c r="C4" s="945"/>
      <c r="D4" s="945"/>
      <c r="E4" s="945"/>
      <c r="F4" s="945"/>
      <c r="G4" s="945"/>
      <c r="H4" s="945"/>
      <c r="I4" s="945"/>
      <c r="J4" s="945"/>
      <c r="K4" s="945"/>
      <c r="L4" s="945"/>
      <c r="M4" s="945"/>
      <c r="N4" s="139"/>
      <c r="O4" s="139"/>
      <c r="P4" s="139"/>
      <c r="Q4" s="139"/>
      <c r="R4" s="169"/>
      <c r="AA4" s="66"/>
    </row>
    <row r="5" spans="1:27" s="44" customFormat="1" ht="25.5" customHeight="1" x14ac:dyDescent="0.2">
      <c r="A5" s="501"/>
      <c r="B5" s="667"/>
      <c r="C5" s="668" t="s">
        <v>453</v>
      </c>
      <c r="D5" s="960" t="s">
        <v>800</v>
      </c>
      <c r="E5" s="960"/>
      <c r="F5" s="960"/>
      <c r="G5" s="960"/>
      <c r="H5" s="960"/>
      <c r="I5" s="960"/>
      <c r="J5" s="960"/>
      <c r="K5" s="960"/>
      <c r="L5" s="960"/>
      <c r="M5" s="960"/>
      <c r="N5" s="960"/>
      <c r="O5" s="960"/>
      <c r="P5" s="960"/>
      <c r="Q5" s="960"/>
      <c r="R5" s="169"/>
      <c r="AA5" s="66"/>
    </row>
    <row r="6" spans="1:27" s="45" customFormat="1" ht="15" x14ac:dyDescent="0.25">
      <c r="A6" s="505" t="s">
        <v>748</v>
      </c>
      <c r="B6" s="653" t="s">
        <v>30</v>
      </c>
      <c r="C6" s="653">
        <v>0</v>
      </c>
      <c r="D6" s="653">
        <v>1</v>
      </c>
      <c r="E6" s="653">
        <v>2</v>
      </c>
      <c r="F6" s="653">
        <v>3</v>
      </c>
      <c r="G6" s="653">
        <v>4</v>
      </c>
      <c r="H6" s="653">
        <v>5</v>
      </c>
      <c r="I6" s="653">
        <v>6</v>
      </c>
      <c r="J6" s="653">
        <v>7</v>
      </c>
      <c r="K6" s="653">
        <v>8</v>
      </c>
      <c r="L6" s="653">
        <v>9</v>
      </c>
      <c r="M6" s="653">
        <v>10</v>
      </c>
      <c r="N6" s="653">
        <v>11</v>
      </c>
      <c r="O6" s="653">
        <v>12</v>
      </c>
      <c r="P6" s="653">
        <v>13</v>
      </c>
      <c r="Q6" s="653">
        <v>14</v>
      </c>
      <c r="R6" s="70"/>
      <c r="AA6" s="46"/>
    </row>
    <row r="7" spans="1:27" s="45" customFormat="1" ht="15" x14ac:dyDescent="0.25">
      <c r="A7" s="590" t="s">
        <v>752</v>
      </c>
      <c r="B7" s="653"/>
      <c r="C7" s="653"/>
      <c r="D7" s="653"/>
      <c r="E7" s="653"/>
      <c r="F7" s="653"/>
      <c r="G7" s="653"/>
      <c r="H7" s="653"/>
      <c r="I7" s="653"/>
      <c r="J7" s="653"/>
      <c r="K7" s="653"/>
      <c r="L7" s="653"/>
      <c r="M7" s="653"/>
      <c r="N7" s="653"/>
      <c r="O7" s="653"/>
      <c r="P7" s="653"/>
      <c r="Q7" s="653"/>
      <c r="R7" s="70"/>
      <c r="AA7" s="46"/>
    </row>
    <row r="8" spans="1:27" s="45" customFormat="1" ht="25.5" x14ac:dyDescent="0.2">
      <c r="A8" s="506" t="s">
        <v>749</v>
      </c>
      <c r="B8" s="155">
        <f t="shared" ref="B8:B19" si="0">SUM(C8:Q8)</f>
        <v>0</v>
      </c>
      <c r="C8" s="631">
        <f>'7 Proiectii financiare_V,Ch act'!C85-'7 Proiectii financiare_V,Ch act'!C8</f>
        <v>0</v>
      </c>
      <c r="D8" s="631">
        <f>'7 Proiectii financiare_V,Ch act'!D85-'7 Proiectii financiare_V,Ch act'!D8</f>
        <v>0</v>
      </c>
      <c r="E8" s="631">
        <f>'7 Proiectii financiare_V,Ch act'!E85-'7 Proiectii financiare_V,Ch act'!E8</f>
        <v>0</v>
      </c>
      <c r="F8" s="631">
        <f>'7 Proiectii financiare_V,Ch act'!F85-'7 Proiectii financiare_V,Ch act'!F8</f>
        <v>0</v>
      </c>
      <c r="G8" s="631">
        <f>'7 Proiectii financiare_V,Ch act'!G85-'7 Proiectii financiare_V,Ch act'!G8</f>
        <v>0</v>
      </c>
      <c r="H8" s="631">
        <f>'7 Proiectii financiare_V,Ch act'!H85-'7 Proiectii financiare_V,Ch act'!H8</f>
        <v>0</v>
      </c>
      <c r="I8" s="631">
        <f>'7 Proiectii financiare_V,Ch act'!I85-'7 Proiectii financiare_V,Ch act'!I8</f>
        <v>0</v>
      </c>
      <c r="J8" s="631">
        <f>'7 Proiectii financiare_V,Ch act'!J85-'7 Proiectii financiare_V,Ch act'!J8</f>
        <v>0</v>
      </c>
      <c r="K8" s="631">
        <f>'7 Proiectii financiare_V,Ch act'!K85-'7 Proiectii financiare_V,Ch act'!K8</f>
        <v>0</v>
      </c>
      <c r="L8" s="631">
        <f>'7 Proiectii financiare_V,Ch act'!L85-'7 Proiectii financiare_V,Ch act'!L8</f>
        <v>0</v>
      </c>
      <c r="M8" s="631">
        <f>'7 Proiectii financiare_V,Ch act'!M85-'7 Proiectii financiare_V,Ch act'!M8</f>
        <v>0</v>
      </c>
      <c r="N8" s="631">
        <f>'7 Proiectii financiare_V,Ch act'!N85-'7 Proiectii financiare_V,Ch act'!N8</f>
        <v>0</v>
      </c>
      <c r="O8" s="631">
        <f>'7 Proiectii financiare_V,Ch act'!O85-'7 Proiectii financiare_V,Ch act'!O8</f>
        <v>0</v>
      </c>
      <c r="P8" s="631">
        <f>'7 Proiectii financiare_V,Ch act'!P85-'7 Proiectii financiare_V,Ch act'!P8</f>
        <v>0</v>
      </c>
      <c r="Q8" s="631">
        <f>'7 Proiectii financiare_V,Ch act'!Q85-'7 Proiectii financiare_V,Ch act'!Q8</f>
        <v>0</v>
      </c>
      <c r="R8" s="70"/>
      <c r="AA8" s="46"/>
    </row>
    <row r="9" spans="1:27" s="45" customFormat="1" ht="25.5" x14ac:dyDescent="0.2">
      <c r="A9" s="505" t="s">
        <v>750</v>
      </c>
      <c r="B9" s="155">
        <f t="shared" si="0"/>
        <v>0</v>
      </c>
      <c r="C9" s="631">
        <f>'7 Proiectii financiare_V,Ch act'!C88-'7 Proiectii financiare_V,Ch act'!C11</f>
        <v>0</v>
      </c>
      <c r="D9" s="631">
        <f>'7 Proiectii financiare_V,Ch act'!D88-'7 Proiectii financiare_V,Ch act'!D11</f>
        <v>0</v>
      </c>
      <c r="E9" s="631">
        <f>'7 Proiectii financiare_V,Ch act'!E88-'7 Proiectii financiare_V,Ch act'!E11</f>
        <v>0</v>
      </c>
      <c r="F9" s="631">
        <f>'7 Proiectii financiare_V,Ch act'!F88-'7 Proiectii financiare_V,Ch act'!F11</f>
        <v>0</v>
      </c>
      <c r="G9" s="631">
        <f>'7 Proiectii financiare_V,Ch act'!G88-'7 Proiectii financiare_V,Ch act'!G11</f>
        <v>0</v>
      </c>
      <c r="H9" s="631">
        <f>'7 Proiectii financiare_V,Ch act'!H88-'7 Proiectii financiare_V,Ch act'!H11</f>
        <v>0</v>
      </c>
      <c r="I9" s="631">
        <f>'7 Proiectii financiare_V,Ch act'!I88-'7 Proiectii financiare_V,Ch act'!I11</f>
        <v>0</v>
      </c>
      <c r="J9" s="631">
        <f>'7 Proiectii financiare_V,Ch act'!J88-'7 Proiectii financiare_V,Ch act'!J11</f>
        <v>0</v>
      </c>
      <c r="K9" s="631">
        <f>'7 Proiectii financiare_V,Ch act'!K88-'7 Proiectii financiare_V,Ch act'!K11</f>
        <v>0</v>
      </c>
      <c r="L9" s="631">
        <f>'7 Proiectii financiare_V,Ch act'!L88-'7 Proiectii financiare_V,Ch act'!L11</f>
        <v>0</v>
      </c>
      <c r="M9" s="631">
        <f>'7 Proiectii financiare_V,Ch act'!M88-'7 Proiectii financiare_V,Ch act'!M11</f>
        <v>0</v>
      </c>
      <c r="N9" s="631">
        <f>'7 Proiectii financiare_V,Ch act'!N88-'7 Proiectii financiare_V,Ch act'!N11</f>
        <v>0</v>
      </c>
      <c r="O9" s="631">
        <f>'7 Proiectii financiare_V,Ch act'!O88-'7 Proiectii financiare_V,Ch act'!O11</f>
        <v>0</v>
      </c>
      <c r="P9" s="631">
        <f>'7 Proiectii financiare_V,Ch act'!P88-'7 Proiectii financiare_V,Ch act'!P11</f>
        <v>0</v>
      </c>
      <c r="Q9" s="631">
        <f>'7 Proiectii financiare_V,Ch act'!Q88-'7 Proiectii financiare_V,Ch act'!Q11</f>
        <v>0</v>
      </c>
      <c r="R9" s="70"/>
      <c r="AA9" s="46"/>
    </row>
    <row r="10" spans="1:27" s="45" customFormat="1" ht="25.5" x14ac:dyDescent="0.2">
      <c r="A10" s="505" t="s">
        <v>751</v>
      </c>
      <c r="B10" s="155">
        <f t="shared" si="0"/>
        <v>0</v>
      </c>
      <c r="C10" s="631">
        <f>'7 Proiectii financiare_V,Ch act'!C91-'7 Proiectii financiare_V,Ch act'!C14</f>
        <v>0</v>
      </c>
      <c r="D10" s="631">
        <f>'7 Proiectii financiare_V,Ch act'!D91-'7 Proiectii financiare_V,Ch act'!D14</f>
        <v>0</v>
      </c>
      <c r="E10" s="631">
        <f>'7 Proiectii financiare_V,Ch act'!E91-'7 Proiectii financiare_V,Ch act'!E14</f>
        <v>0</v>
      </c>
      <c r="F10" s="631">
        <f>'7 Proiectii financiare_V,Ch act'!F91-'7 Proiectii financiare_V,Ch act'!F14</f>
        <v>0</v>
      </c>
      <c r="G10" s="631">
        <f>'7 Proiectii financiare_V,Ch act'!G91-'7 Proiectii financiare_V,Ch act'!G14</f>
        <v>0</v>
      </c>
      <c r="H10" s="631">
        <f>'7 Proiectii financiare_V,Ch act'!H91-'7 Proiectii financiare_V,Ch act'!H14</f>
        <v>0</v>
      </c>
      <c r="I10" s="631">
        <f>'7 Proiectii financiare_V,Ch act'!I91-'7 Proiectii financiare_V,Ch act'!I14</f>
        <v>0</v>
      </c>
      <c r="J10" s="631">
        <f>'7 Proiectii financiare_V,Ch act'!J91-'7 Proiectii financiare_V,Ch act'!J14</f>
        <v>0</v>
      </c>
      <c r="K10" s="631">
        <f>'7 Proiectii financiare_V,Ch act'!K91-'7 Proiectii financiare_V,Ch act'!K14</f>
        <v>0</v>
      </c>
      <c r="L10" s="631">
        <f>'7 Proiectii financiare_V,Ch act'!L91-'7 Proiectii financiare_V,Ch act'!L14</f>
        <v>0</v>
      </c>
      <c r="M10" s="631">
        <f>'7 Proiectii financiare_V,Ch act'!M91-'7 Proiectii financiare_V,Ch act'!M14</f>
        <v>0</v>
      </c>
      <c r="N10" s="631">
        <f>'7 Proiectii financiare_V,Ch act'!N91-'7 Proiectii financiare_V,Ch act'!N14</f>
        <v>0</v>
      </c>
      <c r="O10" s="631">
        <f>'7 Proiectii financiare_V,Ch act'!O91-'7 Proiectii financiare_V,Ch act'!O14</f>
        <v>0</v>
      </c>
      <c r="P10" s="631">
        <f>'7 Proiectii financiare_V,Ch act'!P91-'7 Proiectii financiare_V,Ch act'!P14</f>
        <v>0</v>
      </c>
      <c r="Q10" s="631">
        <f>'7 Proiectii financiare_V,Ch act'!Q91-'7 Proiectii financiare_V,Ch act'!Q14</f>
        <v>0</v>
      </c>
      <c r="R10" s="70"/>
      <c r="AA10" s="46"/>
    </row>
    <row r="11" spans="1:27" s="45" customFormat="1" ht="15" x14ac:dyDescent="0.2">
      <c r="A11" s="505" t="s">
        <v>754</v>
      </c>
      <c r="B11" s="155">
        <f t="shared" si="0"/>
        <v>0</v>
      </c>
      <c r="C11" s="631">
        <f>'7 Proiectii financiare_V,Ch act'!C94-'7 Proiectii financiare_V,Ch act'!C17</f>
        <v>0</v>
      </c>
      <c r="D11" s="631">
        <f>'7 Proiectii financiare_V,Ch act'!D94-'7 Proiectii financiare_V,Ch act'!D17</f>
        <v>0</v>
      </c>
      <c r="E11" s="631">
        <f>'7 Proiectii financiare_V,Ch act'!E94-'7 Proiectii financiare_V,Ch act'!E17</f>
        <v>0</v>
      </c>
      <c r="F11" s="631">
        <f>'7 Proiectii financiare_V,Ch act'!F94-'7 Proiectii financiare_V,Ch act'!F17</f>
        <v>0</v>
      </c>
      <c r="G11" s="631">
        <f>'7 Proiectii financiare_V,Ch act'!G94-'7 Proiectii financiare_V,Ch act'!G17</f>
        <v>0</v>
      </c>
      <c r="H11" s="631">
        <f>'7 Proiectii financiare_V,Ch act'!H94-'7 Proiectii financiare_V,Ch act'!H17</f>
        <v>0</v>
      </c>
      <c r="I11" s="631">
        <f>'7 Proiectii financiare_V,Ch act'!I94-'7 Proiectii financiare_V,Ch act'!I17</f>
        <v>0</v>
      </c>
      <c r="J11" s="631">
        <f>'7 Proiectii financiare_V,Ch act'!J94-'7 Proiectii financiare_V,Ch act'!J17</f>
        <v>0</v>
      </c>
      <c r="K11" s="631">
        <f>'7 Proiectii financiare_V,Ch act'!K94-'7 Proiectii financiare_V,Ch act'!K17</f>
        <v>0</v>
      </c>
      <c r="L11" s="631">
        <f>'7 Proiectii financiare_V,Ch act'!L94-'7 Proiectii financiare_V,Ch act'!L17</f>
        <v>0</v>
      </c>
      <c r="M11" s="631">
        <f>'7 Proiectii financiare_V,Ch act'!M94-'7 Proiectii financiare_V,Ch act'!M17</f>
        <v>0</v>
      </c>
      <c r="N11" s="631">
        <f>'7 Proiectii financiare_V,Ch act'!N94-'7 Proiectii financiare_V,Ch act'!N17</f>
        <v>0</v>
      </c>
      <c r="O11" s="631">
        <f>'7 Proiectii financiare_V,Ch act'!O94-'7 Proiectii financiare_V,Ch act'!O17</f>
        <v>0</v>
      </c>
      <c r="P11" s="631">
        <f>'7 Proiectii financiare_V,Ch act'!P94-'7 Proiectii financiare_V,Ch act'!P17</f>
        <v>0</v>
      </c>
      <c r="Q11" s="631">
        <f>'7 Proiectii financiare_V,Ch act'!Q94-'7 Proiectii financiare_V,Ch act'!Q17</f>
        <v>0</v>
      </c>
      <c r="R11" s="70"/>
      <c r="AA11" s="46"/>
    </row>
    <row r="12" spans="1:27" s="45" customFormat="1" ht="25.5" x14ac:dyDescent="0.2">
      <c r="A12" s="505" t="s">
        <v>241</v>
      </c>
      <c r="B12" s="155">
        <f t="shared" si="0"/>
        <v>0</v>
      </c>
      <c r="C12" s="631">
        <f>'7 Proiectii financiare_V,Ch act'!C97-'7 Proiectii financiare_V,Ch act'!C20</f>
        <v>0</v>
      </c>
      <c r="D12" s="631">
        <f>'7 Proiectii financiare_V,Ch act'!D97-'7 Proiectii financiare_V,Ch act'!D20</f>
        <v>0</v>
      </c>
      <c r="E12" s="631">
        <f>'7 Proiectii financiare_V,Ch act'!E97-'7 Proiectii financiare_V,Ch act'!E20</f>
        <v>0</v>
      </c>
      <c r="F12" s="631">
        <f>'7 Proiectii financiare_V,Ch act'!F97-'7 Proiectii financiare_V,Ch act'!F20</f>
        <v>0</v>
      </c>
      <c r="G12" s="631">
        <f>'7 Proiectii financiare_V,Ch act'!G97-'7 Proiectii financiare_V,Ch act'!G20</f>
        <v>0</v>
      </c>
      <c r="H12" s="631">
        <f>'7 Proiectii financiare_V,Ch act'!H97-'7 Proiectii financiare_V,Ch act'!H20</f>
        <v>0</v>
      </c>
      <c r="I12" s="631">
        <f>'7 Proiectii financiare_V,Ch act'!I97-'7 Proiectii financiare_V,Ch act'!I20</f>
        <v>0</v>
      </c>
      <c r="J12" s="631">
        <f>'7 Proiectii financiare_V,Ch act'!J97-'7 Proiectii financiare_V,Ch act'!J20</f>
        <v>0</v>
      </c>
      <c r="K12" s="631">
        <f>'7 Proiectii financiare_V,Ch act'!K97-'7 Proiectii financiare_V,Ch act'!K20</f>
        <v>0</v>
      </c>
      <c r="L12" s="631">
        <f>'7 Proiectii financiare_V,Ch act'!L97-'7 Proiectii financiare_V,Ch act'!L20</f>
        <v>0</v>
      </c>
      <c r="M12" s="631">
        <f>'7 Proiectii financiare_V,Ch act'!M97-'7 Proiectii financiare_V,Ch act'!M20</f>
        <v>0</v>
      </c>
      <c r="N12" s="631">
        <f>'7 Proiectii financiare_V,Ch act'!N97-'7 Proiectii financiare_V,Ch act'!N20</f>
        <v>0</v>
      </c>
      <c r="O12" s="631">
        <f>'7 Proiectii financiare_V,Ch act'!O97-'7 Proiectii financiare_V,Ch act'!O20</f>
        <v>0</v>
      </c>
      <c r="P12" s="631">
        <f>'7 Proiectii financiare_V,Ch act'!P97-'7 Proiectii financiare_V,Ch act'!P20</f>
        <v>0</v>
      </c>
      <c r="Q12" s="631">
        <f>'7 Proiectii financiare_V,Ch act'!Q97-'7 Proiectii financiare_V,Ch act'!Q20</f>
        <v>0</v>
      </c>
      <c r="R12" s="70"/>
      <c r="AA12" s="46"/>
    </row>
    <row r="13" spans="1:27" s="45" customFormat="1" ht="15" x14ac:dyDescent="0.2">
      <c r="A13" s="505" t="s">
        <v>781</v>
      </c>
      <c r="B13" s="155">
        <f t="shared" si="0"/>
        <v>0</v>
      </c>
      <c r="C13" s="631">
        <f>'7 Proiectii financiare_V,Ch act'!C98-'7 Proiectii financiare_V,Ch act'!C21</f>
        <v>0</v>
      </c>
      <c r="D13" s="631">
        <f>'7 Proiectii financiare_V,Ch act'!D98-'7 Proiectii financiare_V,Ch act'!D21</f>
        <v>0</v>
      </c>
      <c r="E13" s="631">
        <f>'7 Proiectii financiare_V,Ch act'!E98-'7 Proiectii financiare_V,Ch act'!E21</f>
        <v>0</v>
      </c>
      <c r="F13" s="631">
        <f>'7 Proiectii financiare_V,Ch act'!F98-'7 Proiectii financiare_V,Ch act'!F21</f>
        <v>0</v>
      </c>
      <c r="G13" s="631">
        <f>'7 Proiectii financiare_V,Ch act'!G98-'7 Proiectii financiare_V,Ch act'!G21</f>
        <v>0</v>
      </c>
      <c r="H13" s="631">
        <f>'7 Proiectii financiare_V,Ch act'!H98-'7 Proiectii financiare_V,Ch act'!H21</f>
        <v>0</v>
      </c>
      <c r="I13" s="631">
        <f>'7 Proiectii financiare_V,Ch act'!I98-'7 Proiectii financiare_V,Ch act'!I21</f>
        <v>0</v>
      </c>
      <c r="J13" s="631">
        <f>'7 Proiectii financiare_V,Ch act'!J98-'7 Proiectii financiare_V,Ch act'!J21</f>
        <v>0</v>
      </c>
      <c r="K13" s="631">
        <f>'7 Proiectii financiare_V,Ch act'!K98-'7 Proiectii financiare_V,Ch act'!K21</f>
        <v>0</v>
      </c>
      <c r="L13" s="631">
        <f>'7 Proiectii financiare_V,Ch act'!L98-'7 Proiectii financiare_V,Ch act'!L21</f>
        <v>0</v>
      </c>
      <c r="M13" s="631">
        <f>'7 Proiectii financiare_V,Ch act'!M98-'7 Proiectii financiare_V,Ch act'!M21</f>
        <v>0</v>
      </c>
      <c r="N13" s="631">
        <f>'7 Proiectii financiare_V,Ch act'!N98-'7 Proiectii financiare_V,Ch act'!N21</f>
        <v>0</v>
      </c>
      <c r="O13" s="631">
        <f>'7 Proiectii financiare_V,Ch act'!O98-'7 Proiectii financiare_V,Ch act'!O21</f>
        <v>0</v>
      </c>
      <c r="P13" s="631">
        <f>'7 Proiectii financiare_V,Ch act'!P98-'7 Proiectii financiare_V,Ch act'!P21</f>
        <v>0</v>
      </c>
      <c r="Q13" s="631">
        <f>'7 Proiectii financiare_V,Ch act'!Q98-'7 Proiectii financiare_V,Ch act'!Q21</f>
        <v>0</v>
      </c>
      <c r="R13" s="70"/>
      <c r="AA13" s="46"/>
    </row>
    <row r="14" spans="1:27" s="45" customFormat="1" ht="15" x14ac:dyDescent="0.2">
      <c r="A14" s="505" t="s">
        <v>238</v>
      </c>
      <c r="B14" s="155">
        <f t="shared" si="0"/>
        <v>0</v>
      </c>
      <c r="C14" s="631">
        <f>'7 Proiectii financiare_V,Ch act'!C99-'7 Proiectii financiare_V,Ch act'!C22</f>
        <v>0</v>
      </c>
      <c r="D14" s="631">
        <f>'7 Proiectii financiare_V,Ch act'!D99-'7 Proiectii financiare_V,Ch act'!D22</f>
        <v>0</v>
      </c>
      <c r="E14" s="631">
        <f>'7 Proiectii financiare_V,Ch act'!E99-'7 Proiectii financiare_V,Ch act'!E22</f>
        <v>0</v>
      </c>
      <c r="F14" s="631">
        <f>'7 Proiectii financiare_V,Ch act'!F99-'7 Proiectii financiare_V,Ch act'!F22</f>
        <v>0</v>
      </c>
      <c r="G14" s="631">
        <f>'7 Proiectii financiare_V,Ch act'!G99-'7 Proiectii financiare_V,Ch act'!G22</f>
        <v>0</v>
      </c>
      <c r="H14" s="631">
        <f>'7 Proiectii financiare_V,Ch act'!H99-'7 Proiectii financiare_V,Ch act'!H22</f>
        <v>0</v>
      </c>
      <c r="I14" s="631">
        <f>'7 Proiectii financiare_V,Ch act'!I99-'7 Proiectii financiare_V,Ch act'!I22</f>
        <v>0</v>
      </c>
      <c r="J14" s="631">
        <f>'7 Proiectii financiare_V,Ch act'!J99-'7 Proiectii financiare_V,Ch act'!J22</f>
        <v>0</v>
      </c>
      <c r="K14" s="631">
        <f>'7 Proiectii financiare_V,Ch act'!K99-'7 Proiectii financiare_V,Ch act'!K22</f>
        <v>0</v>
      </c>
      <c r="L14" s="631">
        <f>'7 Proiectii financiare_V,Ch act'!L99-'7 Proiectii financiare_V,Ch act'!L22</f>
        <v>0</v>
      </c>
      <c r="M14" s="631">
        <f>'7 Proiectii financiare_V,Ch act'!M99-'7 Proiectii financiare_V,Ch act'!M22</f>
        <v>0</v>
      </c>
      <c r="N14" s="631">
        <f>'7 Proiectii financiare_V,Ch act'!N99-'7 Proiectii financiare_V,Ch act'!N22</f>
        <v>0</v>
      </c>
      <c r="O14" s="631">
        <f>'7 Proiectii financiare_V,Ch act'!O99-'7 Proiectii financiare_V,Ch act'!O22</f>
        <v>0</v>
      </c>
      <c r="P14" s="631">
        <f>'7 Proiectii financiare_V,Ch act'!P99-'7 Proiectii financiare_V,Ch act'!P22</f>
        <v>0</v>
      </c>
      <c r="Q14" s="631">
        <f>'7 Proiectii financiare_V,Ch act'!Q99-'7 Proiectii financiare_V,Ch act'!Q22</f>
        <v>0</v>
      </c>
      <c r="R14" s="70"/>
      <c r="AA14" s="46"/>
    </row>
    <row r="15" spans="1:27" s="45" customFormat="1" ht="15" x14ac:dyDescent="0.2">
      <c r="A15" s="505" t="s">
        <v>239</v>
      </c>
      <c r="B15" s="155">
        <f t="shared" si="0"/>
        <v>0</v>
      </c>
      <c r="C15" s="631">
        <f>'7 Proiectii financiare_V,Ch act'!C100-'7 Proiectii financiare_V,Ch act'!C23</f>
        <v>0</v>
      </c>
      <c r="D15" s="631">
        <f>'7 Proiectii financiare_V,Ch act'!D100-'7 Proiectii financiare_V,Ch act'!D23</f>
        <v>0</v>
      </c>
      <c r="E15" s="631">
        <f>'7 Proiectii financiare_V,Ch act'!E100-'7 Proiectii financiare_V,Ch act'!E23</f>
        <v>0</v>
      </c>
      <c r="F15" s="631">
        <f>'7 Proiectii financiare_V,Ch act'!F100-'7 Proiectii financiare_V,Ch act'!F23</f>
        <v>0</v>
      </c>
      <c r="G15" s="631">
        <f>'7 Proiectii financiare_V,Ch act'!G100-'7 Proiectii financiare_V,Ch act'!G23</f>
        <v>0</v>
      </c>
      <c r="H15" s="631">
        <f>'7 Proiectii financiare_V,Ch act'!H100-'7 Proiectii financiare_V,Ch act'!H23</f>
        <v>0</v>
      </c>
      <c r="I15" s="631">
        <f>'7 Proiectii financiare_V,Ch act'!I100-'7 Proiectii financiare_V,Ch act'!I23</f>
        <v>0</v>
      </c>
      <c r="J15" s="631">
        <f>'7 Proiectii financiare_V,Ch act'!J100-'7 Proiectii financiare_V,Ch act'!J23</f>
        <v>0</v>
      </c>
      <c r="K15" s="631">
        <f>'7 Proiectii financiare_V,Ch act'!K100-'7 Proiectii financiare_V,Ch act'!K23</f>
        <v>0</v>
      </c>
      <c r="L15" s="631">
        <f>'7 Proiectii financiare_V,Ch act'!L100-'7 Proiectii financiare_V,Ch act'!L23</f>
        <v>0</v>
      </c>
      <c r="M15" s="631">
        <f>'7 Proiectii financiare_V,Ch act'!M100-'7 Proiectii financiare_V,Ch act'!M23</f>
        <v>0</v>
      </c>
      <c r="N15" s="631">
        <f>'7 Proiectii financiare_V,Ch act'!N100-'7 Proiectii financiare_V,Ch act'!N23</f>
        <v>0</v>
      </c>
      <c r="O15" s="631">
        <f>'7 Proiectii financiare_V,Ch act'!O100-'7 Proiectii financiare_V,Ch act'!O23</f>
        <v>0</v>
      </c>
      <c r="P15" s="631">
        <f>'7 Proiectii financiare_V,Ch act'!P100-'7 Proiectii financiare_V,Ch act'!P23</f>
        <v>0</v>
      </c>
      <c r="Q15" s="631">
        <f>'7 Proiectii financiare_V,Ch act'!Q100-'7 Proiectii financiare_V,Ch act'!Q23</f>
        <v>0</v>
      </c>
      <c r="R15" s="70"/>
      <c r="AA15" s="46"/>
    </row>
    <row r="16" spans="1:27" s="45" customFormat="1" ht="15" x14ac:dyDescent="0.2">
      <c r="A16" s="505" t="s">
        <v>6</v>
      </c>
      <c r="B16" s="155">
        <f t="shared" si="0"/>
        <v>0</v>
      </c>
      <c r="C16" s="631">
        <f>'7 Proiectii financiare_V,Ch act'!C101-'7 Proiectii financiare_V,Ch act'!C24</f>
        <v>0</v>
      </c>
      <c r="D16" s="631">
        <f>'7 Proiectii financiare_V,Ch act'!D101-'7 Proiectii financiare_V,Ch act'!D24</f>
        <v>0</v>
      </c>
      <c r="E16" s="631">
        <f>'7 Proiectii financiare_V,Ch act'!E101-'7 Proiectii financiare_V,Ch act'!E24</f>
        <v>0</v>
      </c>
      <c r="F16" s="631">
        <f>'7 Proiectii financiare_V,Ch act'!F101-'7 Proiectii financiare_V,Ch act'!F24</f>
        <v>0</v>
      </c>
      <c r="G16" s="631">
        <f>'7 Proiectii financiare_V,Ch act'!G101-'7 Proiectii financiare_V,Ch act'!G24</f>
        <v>0</v>
      </c>
      <c r="H16" s="631">
        <f>'7 Proiectii financiare_V,Ch act'!H101-'7 Proiectii financiare_V,Ch act'!H24</f>
        <v>0</v>
      </c>
      <c r="I16" s="631">
        <f>'7 Proiectii financiare_V,Ch act'!I101-'7 Proiectii financiare_V,Ch act'!I24</f>
        <v>0</v>
      </c>
      <c r="J16" s="631">
        <f>'7 Proiectii financiare_V,Ch act'!J101-'7 Proiectii financiare_V,Ch act'!J24</f>
        <v>0</v>
      </c>
      <c r="K16" s="631">
        <f>'7 Proiectii financiare_V,Ch act'!K101-'7 Proiectii financiare_V,Ch act'!K24</f>
        <v>0</v>
      </c>
      <c r="L16" s="631">
        <f>'7 Proiectii financiare_V,Ch act'!L101-'7 Proiectii financiare_V,Ch act'!L24</f>
        <v>0</v>
      </c>
      <c r="M16" s="631">
        <f>'7 Proiectii financiare_V,Ch act'!M101-'7 Proiectii financiare_V,Ch act'!M24</f>
        <v>0</v>
      </c>
      <c r="N16" s="631">
        <f>'7 Proiectii financiare_V,Ch act'!N101-'7 Proiectii financiare_V,Ch act'!N24</f>
        <v>0</v>
      </c>
      <c r="O16" s="631">
        <f>'7 Proiectii financiare_V,Ch act'!O101-'7 Proiectii financiare_V,Ch act'!O24</f>
        <v>0</v>
      </c>
      <c r="P16" s="631">
        <f>'7 Proiectii financiare_V,Ch act'!P101-'7 Proiectii financiare_V,Ch act'!P24</f>
        <v>0</v>
      </c>
      <c r="Q16" s="631">
        <f>'7 Proiectii financiare_V,Ch act'!Q101-'7 Proiectii financiare_V,Ch act'!Q24</f>
        <v>0</v>
      </c>
      <c r="R16" s="70"/>
      <c r="AA16" s="46"/>
    </row>
    <row r="17" spans="1:27" s="45" customFormat="1" ht="15" x14ac:dyDescent="0.2">
      <c r="A17" s="505" t="s">
        <v>776</v>
      </c>
      <c r="B17" s="155">
        <f>SUM(C17:Q17)</f>
        <v>0</v>
      </c>
      <c r="C17" s="631">
        <f>'7 Proiectii financiare_V,Ch act'!C102-'7 Proiectii financiare_V,Ch act'!C25</f>
        <v>0</v>
      </c>
      <c r="D17" s="631">
        <f>'7 Proiectii financiare_V,Ch act'!D102-'7 Proiectii financiare_V,Ch act'!D25</f>
        <v>0</v>
      </c>
      <c r="E17" s="631">
        <f>'7 Proiectii financiare_V,Ch act'!E102-'7 Proiectii financiare_V,Ch act'!E25</f>
        <v>0</v>
      </c>
      <c r="F17" s="631">
        <f>'7 Proiectii financiare_V,Ch act'!F102-'7 Proiectii financiare_V,Ch act'!F25</f>
        <v>0</v>
      </c>
      <c r="G17" s="631">
        <f>'7 Proiectii financiare_V,Ch act'!G102-'7 Proiectii financiare_V,Ch act'!G25</f>
        <v>0</v>
      </c>
      <c r="H17" s="631">
        <f>'7 Proiectii financiare_V,Ch act'!H102-'7 Proiectii financiare_V,Ch act'!H25</f>
        <v>0</v>
      </c>
      <c r="I17" s="631">
        <f>'7 Proiectii financiare_V,Ch act'!I102-'7 Proiectii financiare_V,Ch act'!I25</f>
        <v>0</v>
      </c>
      <c r="J17" s="631">
        <f>'7 Proiectii financiare_V,Ch act'!J102-'7 Proiectii financiare_V,Ch act'!J25</f>
        <v>0</v>
      </c>
      <c r="K17" s="631">
        <f>'7 Proiectii financiare_V,Ch act'!K102-'7 Proiectii financiare_V,Ch act'!K25</f>
        <v>0</v>
      </c>
      <c r="L17" s="631">
        <f>'7 Proiectii financiare_V,Ch act'!L102-'7 Proiectii financiare_V,Ch act'!L25</f>
        <v>0</v>
      </c>
      <c r="M17" s="631">
        <f>'7 Proiectii financiare_V,Ch act'!M102-'7 Proiectii financiare_V,Ch act'!M25</f>
        <v>0</v>
      </c>
      <c r="N17" s="631">
        <f>'7 Proiectii financiare_V,Ch act'!N102-'7 Proiectii financiare_V,Ch act'!N25</f>
        <v>0</v>
      </c>
      <c r="O17" s="631">
        <f>'7 Proiectii financiare_V,Ch act'!O102-'7 Proiectii financiare_V,Ch act'!O25</f>
        <v>0</v>
      </c>
      <c r="P17" s="631">
        <f>'7 Proiectii financiare_V,Ch act'!P102-'7 Proiectii financiare_V,Ch act'!P25</f>
        <v>0</v>
      </c>
      <c r="Q17" s="631">
        <f>'7 Proiectii financiare_V,Ch act'!Q102-'7 Proiectii financiare_V,Ch act'!Q25</f>
        <v>0</v>
      </c>
      <c r="R17" s="70"/>
      <c r="AA17" s="46"/>
    </row>
    <row r="18" spans="1:27" s="45" customFormat="1" ht="15" x14ac:dyDescent="0.2">
      <c r="A18" s="505" t="s">
        <v>777</v>
      </c>
      <c r="B18" s="155">
        <f t="shared" si="0"/>
        <v>0</v>
      </c>
      <c r="C18" s="631">
        <f>'7 Proiectii financiare_V,Ch act'!C103-'7 Proiectii financiare_V,Ch act'!C26</f>
        <v>0</v>
      </c>
      <c r="D18" s="631">
        <f>'7 Proiectii financiare_V,Ch act'!D103-'7 Proiectii financiare_V,Ch act'!D26</f>
        <v>0</v>
      </c>
      <c r="E18" s="631">
        <f>'7 Proiectii financiare_V,Ch act'!E103-'7 Proiectii financiare_V,Ch act'!E26</f>
        <v>0</v>
      </c>
      <c r="F18" s="631">
        <f>'7 Proiectii financiare_V,Ch act'!F103-'7 Proiectii financiare_V,Ch act'!F26</f>
        <v>0</v>
      </c>
      <c r="G18" s="631">
        <f>'7 Proiectii financiare_V,Ch act'!G103-'7 Proiectii financiare_V,Ch act'!G26</f>
        <v>0</v>
      </c>
      <c r="H18" s="631">
        <f>'7 Proiectii financiare_V,Ch act'!H103-'7 Proiectii financiare_V,Ch act'!H26</f>
        <v>0</v>
      </c>
      <c r="I18" s="631">
        <f>'7 Proiectii financiare_V,Ch act'!I103-'7 Proiectii financiare_V,Ch act'!I26</f>
        <v>0</v>
      </c>
      <c r="J18" s="631">
        <f>'7 Proiectii financiare_V,Ch act'!J103-'7 Proiectii financiare_V,Ch act'!J26</f>
        <v>0</v>
      </c>
      <c r="K18" s="631">
        <f>'7 Proiectii financiare_V,Ch act'!K103-'7 Proiectii financiare_V,Ch act'!K26</f>
        <v>0</v>
      </c>
      <c r="L18" s="631">
        <f>'7 Proiectii financiare_V,Ch act'!L103-'7 Proiectii financiare_V,Ch act'!L26</f>
        <v>0</v>
      </c>
      <c r="M18" s="631">
        <f>'7 Proiectii financiare_V,Ch act'!M103-'7 Proiectii financiare_V,Ch act'!M26</f>
        <v>0</v>
      </c>
      <c r="N18" s="631">
        <f>'7 Proiectii financiare_V,Ch act'!N103-'7 Proiectii financiare_V,Ch act'!N26</f>
        <v>0</v>
      </c>
      <c r="O18" s="631">
        <f>'7 Proiectii financiare_V,Ch act'!O103-'7 Proiectii financiare_V,Ch act'!O26</f>
        <v>0</v>
      </c>
      <c r="P18" s="631">
        <f>'7 Proiectii financiare_V,Ch act'!P103-'7 Proiectii financiare_V,Ch act'!P26</f>
        <v>0</v>
      </c>
      <c r="Q18" s="631">
        <f>'7 Proiectii financiare_V,Ch act'!Q103-'7 Proiectii financiare_V,Ch act'!Q26</f>
        <v>0</v>
      </c>
      <c r="R18" s="70"/>
      <c r="AA18" s="46"/>
    </row>
    <row r="19" spans="1:27" s="45" customFormat="1" ht="15" x14ac:dyDescent="0.2">
      <c r="A19" s="505" t="s">
        <v>778</v>
      </c>
      <c r="B19" s="155">
        <f t="shared" si="0"/>
        <v>0</v>
      </c>
      <c r="C19" s="631">
        <f>'7 Proiectii financiare_V,Ch act'!C104-'7 Proiectii financiare_V,Ch act'!C27</f>
        <v>0</v>
      </c>
      <c r="D19" s="631">
        <f>'7 Proiectii financiare_V,Ch act'!D104-'7 Proiectii financiare_V,Ch act'!D27</f>
        <v>0</v>
      </c>
      <c r="E19" s="631">
        <f>'7 Proiectii financiare_V,Ch act'!E104-'7 Proiectii financiare_V,Ch act'!E27</f>
        <v>0</v>
      </c>
      <c r="F19" s="631">
        <f>'7 Proiectii financiare_V,Ch act'!F104-'7 Proiectii financiare_V,Ch act'!F27</f>
        <v>0</v>
      </c>
      <c r="G19" s="631">
        <f>'7 Proiectii financiare_V,Ch act'!G104-'7 Proiectii financiare_V,Ch act'!G27</f>
        <v>0</v>
      </c>
      <c r="H19" s="631">
        <f>'7 Proiectii financiare_V,Ch act'!H104-'7 Proiectii financiare_V,Ch act'!H27</f>
        <v>0</v>
      </c>
      <c r="I19" s="631">
        <f>'7 Proiectii financiare_V,Ch act'!I104-'7 Proiectii financiare_V,Ch act'!I27</f>
        <v>0</v>
      </c>
      <c r="J19" s="631">
        <f>'7 Proiectii financiare_V,Ch act'!J104-'7 Proiectii financiare_V,Ch act'!J27</f>
        <v>0</v>
      </c>
      <c r="K19" s="631">
        <f>'7 Proiectii financiare_V,Ch act'!K104-'7 Proiectii financiare_V,Ch act'!K27</f>
        <v>0</v>
      </c>
      <c r="L19" s="631">
        <f>'7 Proiectii financiare_V,Ch act'!L104-'7 Proiectii financiare_V,Ch act'!L27</f>
        <v>0</v>
      </c>
      <c r="M19" s="631">
        <f>'7 Proiectii financiare_V,Ch act'!M104-'7 Proiectii financiare_V,Ch act'!M27</f>
        <v>0</v>
      </c>
      <c r="N19" s="631">
        <f>'7 Proiectii financiare_V,Ch act'!N104-'7 Proiectii financiare_V,Ch act'!N27</f>
        <v>0</v>
      </c>
      <c r="O19" s="631">
        <f>'7 Proiectii financiare_V,Ch act'!O104-'7 Proiectii financiare_V,Ch act'!O27</f>
        <v>0</v>
      </c>
      <c r="P19" s="631">
        <f>'7 Proiectii financiare_V,Ch act'!P104-'7 Proiectii financiare_V,Ch act'!P27</f>
        <v>0</v>
      </c>
      <c r="Q19" s="631">
        <f>'7 Proiectii financiare_V,Ch act'!Q104-'7 Proiectii financiare_V,Ch act'!Q27</f>
        <v>0</v>
      </c>
      <c r="R19" s="70"/>
      <c r="AA19" s="46"/>
    </row>
    <row r="20" spans="1:27" s="45" customFormat="1" ht="15" x14ac:dyDescent="0.2">
      <c r="A20" s="506" t="s">
        <v>655</v>
      </c>
      <c r="B20" s="155">
        <f>SUM(C20:Q20)</f>
        <v>0</v>
      </c>
      <c r="C20" s="631">
        <f>'7 Proiectii financiare_V,Ch act'!C107-'7 Proiectii financiare_V,Ch act'!C30</f>
        <v>0</v>
      </c>
      <c r="D20" s="631">
        <f>'7 Proiectii financiare_V,Ch act'!D107-'7 Proiectii financiare_V,Ch act'!D30</f>
        <v>0</v>
      </c>
      <c r="E20" s="631">
        <f>'7 Proiectii financiare_V,Ch act'!E107-'7 Proiectii financiare_V,Ch act'!E30</f>
        <v>0</v>
      </c>
      <c r="F20" s="631">
        <f>'7 Proiectii financiare_V,Ch act'!F107-'7 Proiectii financiare_V,Ch act'!F30</f>
        <v>0</v>
      </c>
      <c r="G20" s="631">
        <f>'7 Proiectii financiare_V,Ch act'!G107-'7 Proiectii financiare_V,Ch act'!G30</f>
        <v>0</v>
      </c>
      <c r="H20" s="631">
        <f>'7 Proiectii financiare_V,Ch act'!H107-'7 Proiectii financiare_V,Ch act'!H30</f>
        <v>0</v>
      </c>
      <c r="I20" s="631">
        <f>'7 Proiectii financiare_V,Ch act'!I107-'7 Proiectii financiare_V,Ch act'!I30</f>
        <v>0</v>
      </c>
      <c r="J20" s="631">
        <f>'7 Proiectii financiare_V,Ch act'!J107-'7 Proiectii financiare_V,Ch act'!J30</f>
        <v>0</v>
      </c>
      <c r="K20" s="631">
        <f>'7 Proiectii financiare_V,Ch act'!K107-'7 Proiectii financiare_V,Ch act'!K30</f>
        <v>0</v>
      </c>
      <c r="L20" s="631">
        <f>'7 Proiectii financiare_V,Ch act'!L107-'7 Proiectii financiare_V,Ch act'!L30</f>
        <v>0</v>
      </c>
      <c r="M20" s="631">
        <f>'7 Proiectii financiare_V,Ch act'!M107-'7 Proiectii financiare_V,Ch act'!M30</f>
        <v>0</v>
      </c>
      <c r="N20" s="631">
        <f>'7 Proiectii financiare_V,Ch act'!N107-'7 Proiectii financiare_V,Ch act'!N30</f>
        <v>0</v>
      </c>
      <c r="O20" s="631">
        <f>'7 Proiectii financiare_V,Ch act'!O107-'7 Proiectii financiare_V,Ch act'!O30</f>
        <v>0</v>
      </c>
      <c r="P20" s="631">
        <f>'7 Proiectii financiare_V,Ch act'!P107-'7 Proiectii financiare_V,Ch act'!P30</f>
        <v>0</v>
      </c>
      <c r="Q20" s="631">
        <f>'7 Proiectii financiare_V,Ch act'!Q107-'7 Proiectii financiare_V,Ch act'!Q30</f>
        <v>0</v>
      </c>
      <c r="R20" s="70"/>
      <c r="AA20" s="46"/>
    </row>
    <row r="21" spans="1:27" s="45" customFormat="1" ht="24" x14ac:dyDescent="0.2">
      <c r="A21" s="849" t="s">
        <v>960</v>
      </c>
      <c r="B21" s="287">
        <f t="shared" ref="B21:B47" si="1">SUM(C21:Q21)</f>
        <v>0</v>
      </c>
      <c r="C21" s="288">
        <f>'7 Proiectii financiare_V,Ch act'!C108-'7 Proiectii financiare_V,Ch act'!C31</f>
        <v>0</v>
      </c>
      <c r="D21" s="288">
        <f>'7 Proiectii financiare_V,Ch act'!D108-'7 Proiectii financiare_V,Ch act'!D31</f>
        <v>0</v>
      </c>
      <c r="E21" s="288">
        <f>'7 Proiectii financiare_V,Ch act'!E108-'7 Proiectii financiare_V,Ch act'!E31</f>
        <v>0</v>
      </c>
      <c r="F21" s="288">
        <f>'7 Proiectii financiare_V,Ch act'!F108-'7 Proiectii financiare_V,Ch act'!F31</f>
        <v>0</v>
      </c>
      <c r="G21" s="288">
        <f>'7 Proiectii financiare_V,Ch act'!G108-'7 Proiectii financiare_V,Ch act'!G31</f>
        <v>0</v>
      </c>
      <c r="H21" s="288">
        <f>'7 Proiectii financiare_V,Ch act'!H108-'7 Proiectii financiare_V,Ch act'!H31</f>
        <v>0</v>
      </c>
      <c r="I21" s="288">
        <f>'7 Proiectii financiare_V,Ch act'!I108-'7 Proiectii financiare_V,Ch act'!I31</f>
        <v>0</v>
      </c>
      <c r="J21" s="288">
        <f>'7 Proiectii financiare_V,Ch act'!J108-'7 Proiectii financiare_V,Ch act'!J31</f>
        <v>0</v>
      </c>
      <c r="K21" s="288">
        <f>'7 Proiectii financiare_V,Ch act'!K108-'7 Proiectii financiare_V,Ch act'!K31</f>
        <v>0</v>
      </c>
      <c r="L21" s="288">
        <f>'7 Proiectii financiare_V,Ch act'!L108-'7 Proiectii financiare_V,Ch act'!L31</f>
        <v>0</v>
      </c>
      <c r="M21" s="288">
        <f>'7 Proiectii financiare_V,Ch act'!M108-'7 Proiectii financiare_V,Ch act'!M31</f>
        <v>0</v>
      </c>
      <c r="N21" s="288">
        <f>'7 Proiectii financiare_V,Ch act'!N108-'7 Proiectii financiare_V,Ch act'!N31</f>
        <v>0</v>
      </c>
      <c r="O21" s="288">
        <f>'7 Proiectii financiare_V,Ch act'!O108-'7 Proiectii financiare_V,Ch act'!O31</f>
        <v>0</v>
      </c>
      <c r="P21" s="288">
        <f>'7 Proiectii financiare_V,Ch act'!P108-'7 Proiectii financiare_V,Ch act'!P31</f>
        <v>0</v>
      </c>
      <c r="Q21" s="288">
        <f>'7 Proiectii financiare_V,Ch act'!Q108-'7 Proiectii financiare_V,Ch act'!Q31</f>
        <v>0</v>
      </c>
      <c r="R21" s="70"/>
      <c r="AA21" s="46"/>
    </row>
    <row r="22" spans="1:27" s="45" customFormat="1" ht="24" x14ac:dyDescent="0.2">
      <c r="A22" s="849" t="s">
        <v>961</v>
      </c>
      <c r="B22" s="287">
        <f>SUM(C22:Q22)</f>
        <v>0</v>
      </c>
      <c r="C22" s="288">
        <f>'7 Proiectii financiare_V,Ch act'!C109-'7 Proiectii financiare_V,Ch act'!C32</f>
        <v>0</v>
      </c>
      <c r="D22" s="288">
        <f>'7 Proiectii financiare_V,Ch act'!D109-'7 Proiectii financiare_V,Ch act'!D32</f>
        <v>0</v>
      </c>
      <c r="E22" s="288">
        <f>'7 Proiectii financiare_V,Ch act'!E109-'7 Proiectii financiare_V,Ch act'!E32</f>
        <v>0</v>
      </c>
      <c r="F22" s="288">
        <f>'7 Proiectii financiare_V,Ch act'!F109-'7 Proiectii financiare_V,Ch act'!F32</f>
        <v>0</v>
      </c>
      <c r="G22" s="288">
        <f>'7 Proiectii financiare_V,Ch act'!G109-'7 Proiectii financiare_V,Ch act'!G32</f>
        <v>0</v>
      </c>
      <c r="H22" s="288">
        <f>'7 Proiectii financiare_V,Ch act'!H109-'7 Proiectii financiare_V,Ch act'!H32</f>
        <v>0</v>
      </c>
      <c r="I22" s="288">
        <f>'7 Proiectii financiare_V,Ch act'!I109-'7 Proiectii financiare_V,Ch act'!I32</f>
        <v>0</v>
      </c>
      <c r="J22" s="288">
        <f>'7 Proiectii financiare_V,Ch act'!J109-'7 Proiectii financiare_V,Ch act'!J32</f>
        <v>0</v>
      </c>
      <c r="K22" s="288">
        <f>'7 Proiectii financiare_V,Ch act'!K109-'7 Proiectii financiare_V,Ch act'!K32</f>
        <v>0</v>
      </c>
      <c r="L22" s="288">
        <f>'7 Proiectii financiare_V,Ch act'!L109-'7 Proiectii financiare_V,Ch act'!L32</f>
        <v>0</v>
      </c>
      <c r="M22" s="288">
        <f>'7 Proiectii financiare_V,Ch act'!M109-'7 Proiectii financiare_V,Ch act'!M32</f>
        <v>0</v>
      </c>
      <c r="N22" s="288">
        <f>'7 Proiectii financiare_V,Ch act'!N109-'7 Proiectii financiare_V,Ch act'!N32</f>
        <v>0</v>
      </c>
      <c r="O22" s="288">
        <f>'7 Proiectii financiare_V,Ch act'!O109-'7 Proiectii financiare_V,Ch act'!O32</f>
        <v>0</v>
      </c>
      <c r="P22" s="288">
        <f>'7 Proiectii financiare_V,Ch act'!P109-'7 Proiectii financiare_V,Ch act'!P32</f>
        <v>0</v>
      </c>
      <c r="Q22" s="288">
        <f>'7 Proiectii financiare_V,Ch act'!Q109-'7 Proiectii financiare_V,Ch act'!Q32</f>
        <v>0</v>
      </c>
      <c r="R22" s="70"/>
      <c r="AA22" s="46"/>
    </row>
    <row r="23" spans="1:27" s="602" customFormat="1" ht="29.25" customHeight="1" x14ac:dyDescent="0.25">
      <c r="A23" s="604" t="s">
        <v>654</v>
      </c>
      <c r="B23" s="154">
        <f t="shared" si="1"/>
        <v>0</v>
      </c>
      <c r="C23" s="154">
        <f>SUM(C8:C22)</f>
        <v>0</v>
      </c>
      <c r="D23" s="154">
        <f>SUM(D8:D22)</f>
        <v>0</v>
      </c>
      <c r="E23" s="154">
        <f t="shared" ref="E23:Q23" si="2">SUM(E8:E22)</f>
        <v>0</v>
      </c>
      <c r="F23" s="154">
        <f t="shared" si="2"/>
        <v>0</v>
      </c>
      <c r="G23" s="154">
        <f t="shared" si="2"/>
        <v>0</v>
      </c>
      <c r="H23" s="154">
        <f t="shared" si="2"/>
        <v>0</v>
      </c>
      <c r="I23" s="154">
        <f t="shared" si="2"/>
        <v>0</v>
      </c>
      <c r="J23" s="154">
        <f t="shared" si="2"/>
        <v>0</v>
      </c>
      <c r="K23" s="154">
        <f t="shared" si="2"/>
        <v>0</v>
      </c>
      <c r="L23" s="154">
        <f t="shared" si="2"/>
        <v>0</v>
      </c>
      <c r="M23" s="154">
        <f t="shared" si="2"/>
        <v>0</v>
      </c>
      <c r="N23" s="154">
        <f t="shared" si="2"/>
        <v>0</v>
      </c>
      <c r="O23" s="154">
        <f t="shared" si="2"/>
        <v>0</v>
      </c>
      <c r="P23" s="154">
        <f t="shared" si="2"/>
        <v>0</v>
      </c>
      <c r="Q23" s="154">
        <f t="shared" si="2"/>
        <v>0</v>
      </c>
      <c r="R23" s="601"/>
      <c r="AA23" s="603"/>
    </row>
    <row r="24" spans="1:27" s="602" customFormat="1" ht="25.5" customHeight="1" x14ac:dyDescent="0.25">
      <c r="A24" s="604" t="s">
        <v>783</v>
      </c>
      <c r="B24" s="154"/>
      <c r="C24" s="154"/>
      <c r="D24" s="154"/>
      <c r="E24" s="154"/>
      <c r="F24" s="154"/>
      <c r="G24" s="154"/>
      <c r="H24" s="154"/>
      <c r="I24" s="154"/>
      <c r="J24" s="154"/>
      <c r="K24" s="154"/>
      <c r="L24" s="154"/>
      <c r="M24" s="154"/>
      <c r="N24" s="154"/>
      <c r="O24" s="154"/>
      <c r="P24" s="154"/>
      <c r="Q24" s="154"/>
      <c r="R24" s="601"/>
      <c r="AA24" s="603"/>
    </row>
    <row r="25" spans="1:27" s="52" customFormat="1" ht="14.25" customHeight="1" x14ac:dyDescent="0.2">
      <c r="A25" s="506" t="s">
        <v>243</v>
      </c>
      <c r="B25" s="631">
        <f t="shared" ref="B25:B44" si="3">SUM(C25:Q25)</f>
        <v>0</v>
      </c>
      <c r="C25" s="631">
        <f>'7 Proiectii financiare_V,Ch act'!C112-'7 Proiectii financiare_V,Ch act'!C35</f>
        <v>0</v>
      </c>
      <c r="D25" s="631">
        <f>'7 Proiectii financiare_V,Ch act'!D112-'7 Proiectii financiare_V,Ch act'!D35</f>
        <v>0</v>
      </c>
      <c r="E25" s="631">
        <f>'7 Proiectii financiare_V,Ch act'!E112-'7 Proiectii financiare_V,Ch act'!E35</f>
        <v>0</v>
      </c>
      <c r="F25" s="631">
        <f>'7 Proiectii financiare_V,Ch act'!F112-'7 Proiectii financiare_V,Ch act'!F35</f>
        <v>0</v>
      </c>
      <c r="G25" s="631">
        <f>'7 Proiectii financiare_V,Ch act'!G112-'7 Proiectii financiare_V,Ch act'!G35</f>
        <v>0</v>
      </c>
      <c r="H25" s="631">
        <f>'7 Proiectii financiare_V,Ch act'!H112-'7 Proiectii financiare_V,Ch act'!H35</f>
        <v>0</v>
      </c>
      <c r="I25" s="631">
        <f>'7 Proiectii financiare_V,Ch act'!I112-'7 Proiectii financiare_V,Ch act'!I35</f>
        <v>0</v>
      </c>
      <c r="J25" s="631">
        <f>'7 Proiectii financiare_V,Ch act'!J112-'7 Proiectii financiare_V,Ch act'!J35</f>
        <v>0</v>
      </c>
      <c r="K25" s="631">
        <f>'7 Proiectii financiare_V,Ch act'!K112-'7 Proiectii financiare_V,Ch act'!K35</f>
        <v>0</v>
      </c>
      <c r="L25" s="631">
        <f>'7 Proiectii financiare_V,Ch act'!L112-'7 Proiectii financiare_V,Ch act'!L35</f>
        <v>0</v>
      </c>
      <c r="M25" s="631">
        <f>'7 Proiectii financiare_V,Ch act'!M112-'7 Proiectii financiare_V,Ch act'!M35</f>
        <v>0</v>
      </c>
      <c r="N25" s="631">
        <f>'7 Proiectii financiare_V,Ch act'!N112-'7 Proiectii financiare_V,Ch act'!N35</f>
        <v>0</v>
      </c>
      <c r="O25" s="631">
        <f>'7 Proiectii financiare_V,Ch act'!O112-'7 Proiectii financiare_V,Ch act'!O35</f>
        <v>0</v>
      </c>
      <c r="P25" s="631">
        <f>'7 Proiectii financiare_V,Ch act'!P112-'7 Proiectii financiare_V,Ch act'!P35</f>
        <v>0</v>
      </c>
      <c r="Q25" s="631">
        <f>'7 Proiectii financiare_V,Ch act'!Q112-'7 Proiectii financiare_V,Ch act'!Q35</f>
        <v>0</v>
      </c>
      <c r="R25" s="569"/>
      <c r="AA25" s="53"/>
    </row>
    <row r="26" spans="1:27" s="634" customFormat="1" ht="14.25" customHeight="1" x14ac:dyDescent="0.2">
      <c r="A26" s="506" t="s">
        <v>245</v>
      </c>
      <c r="B26" s="631">
        <f t="shared" si="3"/>
        <v>0</v>
      </c>
      <c r="C26" s="631">
        <f>'7 Proiectii financiare_V,Ch act'!C117-'7 Proiectii financiare_V,Ch act'!C40</f>
        <v>0</v>
      </c>
      <c r="D26" s="631">
        <f>'7 Proiectii financiare_V,Ch act'!D117-'7 Proiectii financiare_V,Ch act'!D40</f>
        <v>0</v>
      </c>
      <c r="E26" s="631">
        <f>'7 Proiectii financiare_V,Ch act'!E117-'7 Proiectii financiare_V,Ch act'!E40</f>
        <v>0</v>
      </c>
      <c r="F26" s="631">
        <f>'7 Proiectii financiare_V,Ch act'!F117-'7 Proiectii financiare_V,Ch act'!F40</f>
        <v>0</v>
      </c>
      <c r="G26" s="631">
        <f>'7 Proiectii financiare_V,Ch act'!G117-'7 Proiectii financiare_V,Ch act'!G40</f>
        <v>0</v>
      </c>
      <c r="H26" s="631">
        <f>'7 Proiectii financiare_V,Ch act'!H117-'7 Proiectii financiare_V,Ch act'!H40</f>
        <v>0</v>
      </c>
      <c r="I26" s="631">
        <f>'7 Proiectii financiare_V,Ch act'!I117-'7 Proiectii financiare_V,Ch act'!I40</f>
        <v>0</v>
      </c>
      <c r="J26" s="631">
        <f>'7 Proiectii financiare_V,Ch act'!J117-'7 Proiectii financiare_V,Ch act'!J40</f>
        <v>0</v>
      </c>
      <c r="K26" s="631">
        <f>'7 Proiectii financiare_V,Ch act'!K117-'7 Proiectii financiare_V,Ch act'!K40</f>
        <v>0</v>
      </c>
      <c r="L26" s="631">
        <f>'7 Proiectii financiare_V,Ch act'!L117-'7 Proiectii financiare_V,Ch act'!L40</f>
        <v>0</v>
      </c>
      <c r="M26" s="631">
        <f>'7 Proiectii financiare_V,Ch act'!M117-'7 Proiectii financiare_V,Ch act'!M40</f>
        <v>0</v>
      </c>
      <c r="N26" s="631">
        <f>'7 Proiectii financiare_V,Ch act'!N117-'7 Proiectii financiare_V,Ch act'!N40</f>
        <v>0</v>
      </c>
      <c r="O26" s="631">
        <f>'7 Proiectii financiare_V,Ch act'!O117-'7 Proiectii financiare_V,Ch act'!O40</f>
        <v>0</v>
      </c>
      <c r="P26" s="631">
        <f>'7 Proiectii financiare_V,Ch act'!P117-'7 Proiectii financiare_V,Ch act'!P40</f>
        <v>0</v>
      </c>
      <c r="Q26" s="631">
        <f>'7 Proiectii financiare_V,Ch act'!Q117-'7 Proiectii financiare_V,Ch act'!Q40</f>
        <v>0</v>
      </c>
      <c r="R26" s="633"/>
      <c r="AA26" s="635"/>
    </row>
    <row r="27" spans="1:27" s="634" customFormat="1" ht="29.25" customHeight="1" x14ac:dyDescent="0.2">
      <c r="A27" s="506" t="s">
        <v>244</v>
      </c>
      <c r="B27" s="631">
        <f t="shared" si="3"/>
        <v>0</v>
      </c>
      <c r="C27" s="631">
        <f>'7 Proiectii financiare_V,Ch act'!C120-'7 Proiectii financiare_V,Ch act'!C43</f>
        <v>0</v>
      </c>
      <c r="D27" s="631">
        <f>'7 Proiectii financiare_V,Ch act'!D120-'7 Proiectii financiare_V,Ch act'!D43</f>
        <v>0</v>
      </c>
      <c r="E27" s="631">
        <f>'7 Proiectii financiare_V,Ch act'!E120-'7 Proiectii financiare_V,Ch act'!E43</f>
        <v>0</v>
      </c>
      <c r="F27" s="631">
        <f>'7 Proiectii financiare_V,Ch act'!F120-'7 Proiectii financiare_V,Ch act'!F43</f>
        <v>0</v>
      </c>
      <c r="G27" s="631">
        <f>'7 Proiectii financiare_V,Ch act'!G120-'7 Proiectii financiare_V,Ch act'!G43</f>
        <v>0</v>
      </c>
      <c r="H27" s="631">
        <f>'7 Proiectii financiare_V,Ch act'!H120-'7 Proiectii financiare_V,Ch act'!H43</f>
        <v>0</v>
      </c>
      <c r="I27" s="631">
        <f>'7 Proiectii financiare_V,Ch act'!I120-'7 Proiectii financiare_V,Ch act'!I43</f>
        <v>0</v>
      </c>
      <c r="J27" s="631">
        <f>'7 Proiectii financiare_V,Ch act'!J120-'7 Proiectii financiare_V,Ch act'!J43</f>
        <v>0</v>
      </c>
      <c r="K27" s="631">
        <f>'7 Proiectii financiare_V,Ch act'!K120-'7 Proiectii financiare_V,Ch act'!K43</f>
        <v>0</v>
      </c>
      <c r="L27" s="631">
        <f>'7 Proiectii financiare_V,Ch act'!L120-'7 Proiectii financiare_V,Ch act'!L43</f>
        <v>0</v>
      </c>
      <c r="M27" s="631">
        <f>'7 Proiectii financiare_V,Ch act'!M120-'7 Proiectii financiare_V,Ch act'!M43</f>
        <v>0</v>
      </c>
      <c r="N27" s="631">
        <f>'7 Proiectii financiare_V,Ch act'!N120-'7 Proiectii financiare_V,Ch act'!N43</f>
        <v>0</v>
      </c>
      <c r="O27" s="631">
        <f>'7 Proiectii financiare_V,Ch act'!O120-'7 Proiectii financiare_V,Ch act'!O43</f>
        <v>0</v>
      </c>
      <c r="P27" s="631">
        <f>'7 Proiectii financiare_V,Ch act'!P120-'7 Proiectii financiare_V,Ch act'!P43</f>
        <v>0</v>
      </c>
      <c r="Q27" s="631">
        <f>'7 Proiectii financiare_V,Ch act'!Q120-'7 Proiectii financiare_V,Ch act'!Q43</f>
        <v>0</v>
      </c>
      <c r="R27" s="633"/>
      <c r="AA27" s="635"/>
    </row>
    <row r="28" spans="1:27" s="634" customFormat="1" ht="17.25" customHeight="1" x14ac:dyDescent="0.2">
      <c r="A28" s="506" t="s">
        <v>848</v>
      </c>
      <c r="B28" s="681">
        <f t="shared" ref="B28" si="4">SUM(C28:Q28)</f>
        <v>0</v>
      </c>
      <c r="C28" s="681">
        <f>'7 Proiectii financiare_V,Ch act'!C121-'7 Proiectii financiare_V,Ch act'!C44</f>
        <v>0</v>
      </c>
      <c r="D28" s="681">
        <f>'7 Proiectii financiare_V,Ch act'!D121-'7 Proiectii financiare_V,Ch act'!D44</f>
        <v>0</v>
      </c>
      <c r="E28" s="681">
        <f>'7 Proiectii financiare_V,Ch act'!E121-'7 Proiectii financiare_V,Ch act'!E44</f>
        <v>0</v>
      </c>
      <c r="F28" s="681">
        <f>'7 Proiectii financiare_V,Ch act'!F121-'7 Proiectii financiare_V,Ch act'!F44</f>
        <v>0</v>
      </c>
      <c r="G28" s="681">
        <f>'7 Proiectii financiare_V,Ch act'!G121-'7 Proiectii financiare_V,Ch act'!G44</f>
        <v>0</v>
      </c>
      <c r="H28" s="681">
        <f>'7 Proiectii financiare_V,Ch act'!H121-'7 Proiectii financiare_V,Ch act'!H44</f>
        <v>0</v>
      </c>
      <c r="I28" s="681">
        <f>'7 Proiectii financiare_V,Ch act'!I121-'7 Proiectii financiare_V,Ch act'!I44</f>
        <v>0</v>
      </c>
      <c r="J28" s="681">
        <f>'7 Proiectii financiare_V,Ch act'!J121-'7 Proiectii financiare_V,Ch act'!J44</f>
        <v>0</v>
      </c>
      <c r="K28" s="681">
        <f>'7 Proiectii financiare_V,Ch act'!K121-'7 Proiectii financiare_V,Ch act'!K44</f>
        <v>0</v>
      </c>
      <c r="L28" s="681">
        <f>'7 Proiectii financiare_V,Ch act'!L121-'7 Proiectii financiare_V,Ch act'!L44</f>
        <v>0</v>
      </c>
      <c r="M28" s="681">
        <f>'7 Proiectii financiare_V,Ch act'!M121-'7 Proiectii financiare_V,Ch act'!M44</f>
        <v>0</v>
      </c>
      <c r="N28" s="681">
        <f>'7 Proiectii financiare_V,Ch act'!N121-'7 Proiectii financiare_V,Ch act'!N44</f>
        <v>0</v>
      </c>
      <c r="O28" s="681">
        <f>'7 Proiectii financiare_V,Ch act'!O121-'7 Proiectii financiare_V,Ch act'!O44</f>
        <v>0</v>
      </c>
      <c r="P28" s="681">
        <f>'7 Proiectii financiare_V,Ch act'!P121-'7 Proiectii financiare_V,Ch act'!P44</f>
        <v>0</v>
      </c>
      <c r="Q28" s="681">
        <f>'7 Proiectii financiare_V,Ch act'!Q121-'7 Proiectii financiare_V,Ch act'!Q44</f>
        <v>0</v>
      </c>
      <c r="R28" s="633"/>
      <c r="AA28" s="635"/>
    </row>
    <row r="29" spans="1:27" s="634" customFormat="1" ht="17.25" customHeight="1" x14ac:dyDescent="0.2">
      <c r="A29" s="506" t="s">
        <v>849</v>
      </c>
      <c r="B29" s="631">
        <f t="shared" si="3"/>
        <v>0</v>
      </c>
      <c r="C29" s="631">
        <f>'7 Proiectii financiare_V,Ch act'!C124-'7 Proiectii financiare_V,Ch act'!C47</f>
        <v>0</v>
      </c>
      <c r="D29" s="631">
        <f>'7 Proiectii financiare_V,Ch act'!D124-'7 Proiectii financiare_V,Ch act'!D47</f>
        <v>0</v>
      </c>
      <c r="E29" s="631">
        <f>'7 Proiectii financiare_V,Ch act'!E124-'7 Proiectii financiare_V,Ch act'!E47</f>
        <v>0</v>
      </c>
      <c r="F29" s="631">
        <f>'7 Proiectii financiare_V,Ch act'!F124-'7 Proiectii financiare_V,Ch act'!F47</f>
        <v>0</v>
      </c>
      <c r="G29" s="631">
        <f>'7 Proiectii financiare_V,Ch act'!G124-'7 Proiectii financiare_V,Ch act'!G47</f>
        <v>0</v>
      </c>
      <c r="H29" s="631">
        <f>'7 Proiectii financiare_V,Ch act'!H124-'7 Proiectii financiare_V,Ch act'!H47</f>
        <v>0</v>
      </c>
      <c r="I29" s="631">
        <f>'7 Proiectii financiare_V,Ch act'!I124-'7 Proiectii financiare_V,Ch act'!I47</f>
        <v>0</v>
      </c>
      <c r="J29" s="631">
        <f>'7 Proiectii financiare_V,Ch act'!J124-'7 Proiectii financiare_V,Ch act'!J47</f>
        <v>0</v>
      </c>
      <c r="K29" s="631">
        <f>'7 Proiectii financiare_V,Ch act'!K124-'7 Proiectii financiare_V,Ch act'!K47</f>
        <v>0</v>
      </c>
      <c r="L29" s="631">
        <f>'7 Proiectii financiare_V,Ch act'!L124-'7 Proiectii financiare_V,Ch act'!L47</f>
        <v>0</v>
      </c>
      <c r="M29" s="631">
        <f>'7 Proiectii financiare_V,Ch act'!M124-'7 Proiectii financiare_V,Ch act'!M47</f>
        <v>0</v>
      </c>
      <c r="N29" s="631">
        <f>'7 Proiectii financiare_V,Ch act'!N124-'7 Proiectii financiare_V,Ch act'!N47</f>
        <v>0</v>
      </c>
      <c r="O29" s="631">
        <f>'7 Proiectii financiare_V,Ch act'!O124-'7 Proiectii financiare_V,Ch act'!O47</f>
        <v>0</v>
      </c>
      <c r="P29" s="631">
        <f>'7 Proiectii financiare_V,Ch act'!P124-'7 Proiectii financiare_V,Ch act'!P47</f>
        <v>0</v>
      </c>
      <c r="Q29" s="631">
        <f>'7 Proiectii financiare_V,Ch act'!Q124-'7 Proiectii financiare_V,Ch act'!Q47</f>
        <v>0</v>
      </c>
      <c r="R29" s="633"/>
      <c r="AA29" s="635"/>
    </row>
    <row r="30" spans="1:27" s="634" customFormat="1" ht="17.25" customHeight="1" x14ac:dyDescent="0.2">
      <c r="A30" s="506" t="s">
        <v>652</v>
      </c>
      <c r="B30" s="631">
        <f t="shared" si="3"/>
        <v>0</v>
      </c>
      <c r="C30" s="631">
        <f>'7 Proiectii financiare_V,Ch act'!C127-'7 Proiectii financiare_V,Ch act'!C50</f>
        <v>0</v>
      </c>
      <c r="D30" s="631">
        <f>'7 Proiectii financiare_V,Ch act'!D127-'7 Proiectii financiare_V,Ch act'!D50</f>
        <v>0</v>
      </c>
      <c r="E30" s="631">
        <f>'7 Proiectii financiare_V,Ch act'!E127-'7 Proiectii financiare_V,Ch act'!E50</f>
        <v>0</v>
      </c>
      <c r="F30" s="631">
        <f>'7 Proiectii financiare_V,Ch act'!F127-'7 Proiectii financiare_V,Ch act'!F50</f>
        <v>0</v>
      </c>
      <c r="G30" s="631">
        <f>'7 Proiectii financiare_V,Ch act'!G127-'7 Proiectii financiare_V,Ch act'!G50</f>
        <v>0</v>
      </c>
      <c r="H30" s="631">
        <f>'7 Proiectii financiare_V,Ch act'!H127-'7 Proiectii financiare_V,Ch act'!H50</f>
        <v>0</v>
      </c>
      <c r="I30" s="631">
        <f>'7 Proiectii financiare_V,Ch act'!I127-'7 Proiectii financiare_V,Ch act'!I50</f>
        <v>0</v>
      </c>
      <c r="J30" s="631">
        <f>'7 Proiectii financiare_V,Ch act'!J127-'7 Proiectii financiare_V,Ch act'!J50</f>
        <v>0</v>
      </c>
      <c r="K30" s="631">
        <f>'7 Proiectii financiare_V,Ch act'!K127-'7 Proiectii financiare_V,Ch act'!K50</f>
        <v>0</v>
      </c>
      <c r="L30" s="631">
        <f>'7 Proiectii financiare_V,Ch act'!L127-'7 Proiectii financiare_V,Ch act'!L50</f>
        <v>0</v>
      </c>
      <c r="M30" s="631">
        <f>'7 Proiectii financiare_V,Ch act'!M127-'7 Proiectii financiare_V,Ch act'!M50</f>
        <v>0</v>
      </c>
      <c r="N30" s="631">
        <f>'7 Proiectii financiare_V,Ch act'!N127-'7 Proiectii financiare_V,Ch act'!N50</f>
        <v>0</v>
      </c>
      <c r="O30" s="631">
        <f>'7 Proiectii financiare_V,Ch act'!O127-'7 Proiectii financiare_V,Ch act'!O50</f>
        <v>0</v>
      </c>
      <c r="P30" s="631">
        <f>'7 Proiectii financiare_V,Ch act'!P127-'7 Proiectii financiare_V,Ch act'!P50</f>
        <v>0</v>
      </c>
      <c r="Q30" s="631">
        <f>'7 Proiectii financiare_V,Ch act'!Q127-'7 Proiectii financiare_V,Ch act'!Q50</f>
        <v>0</v>
      </c>
      <c r="R30" s="633"/>
      <c r="AA30" s="635"/>
    </row>
    <row r="31" spans="1:27" s="634" customFormat="1" ht="17.25" customHeight="1" x14ac:dyDescent="0.2">
      <c r="A31" s="506" t="s">
        <v>653</v>
      </c>
      <c r="B31" s="631">
        <f t="shared" si="3"/>
        <v>0</v>
      </c>
      <c r="C31" s="631">
        <f>'7 Proiectii financiare_V,Ch act'!C130-'7 Proiectii financiare_V,Ch act'!C53</f>
        <v>0</v>
      </c>
      <c r="D31" s="631">
        <f>'7 Proiectii financiare_V,Ch act'!D130-'7 Proiectii financiare_V,Ch act'!D53</f>
        <v>0</v>
      </c>
      <c r="E31" s="631">
        <f>'7 Proiectii financiare_V,Ch act'!E130-'7 Proiectii financiare_V,Ch act'!E53</f>
        <v>0</v>
      </c>
      <c r="F31" s="631">
        <f>'7 Proiectii financiare_V,Ch act'!F130-'7 Proiectii financiare_V,Ch act'!F53</f>
        <v>0</v>
      </c>
      <c r="G31" s="631">
        <f>'7 Proiectii financiare_V,Ch act'!G130-'7 Proiectii financiare_V,Ch act'!G53</f>
        <v>0</v>
      </c>
      <c r="H31" s="631">
        <f>'7 Proiectii financiare_V,Ch act'!H130-'7 Proiectii financiare_V,Ch act'!H53</f>
        <v>0</v>
      </c>
      <c r="I31" s="631">
        <f>'7 Proiectii financiare_V,Ch act'!I130-'7 Proiectii financiare_V,Ch act'!I53</f>
        <v>0</v>
      </c>
      <c r="J31" s="631">
        <f>'7 Proiectii financiare_V,Ch act'!J130-'7 Proiectii financiare_V,Ch act'!J53</f>
        <v>0</v>
      </c>
      <c r="K31" s="631">
        <f>'7 Proiectii financiare_V,Ch act'!K130-'7 Proiectii financiare_V,Ch act'!K53</f>
        <v>0</v>
      </c>
      <c r="L31" s="631">
        <f>'7 Proiectii financiare_V,Ch act'!L130-'7 Proiectii financiare_V,Ch act'!L53</f>
        <v>0</v>
      </c>
      <c r="M31" s="631">
        <f>'7 Proiectii financiare_V,Ch act'!M130-'7 Proiectii financiare_V,Ch act'!M53</f>
        <v>0</v>
      </c>
      <c r="N31" s="631">
        <f>'7 Proiectii financiare_V,Ch act'!N130-'7 Proiectii financiare_V,Ch act'!N53</f>
        <v>0</v>
      </c>
      <c r="O31" s="631">
        <f>'7 Proiectii financiare_V,Ch act'!O130-'7 Proiectii financiare_V,Ch act'!O53</f>
        <v>0</v>
      </c>
      <c r="P31" s="631">
        <f>'7 Proiectii financiare_V,Ch act'!P130-'7 Proiectii financiare_V,Ch act'!P53</f>
        <v>0</v>
      </c>
      <c r="Q31" s="631">
        <f>'7 Proiectii financiare_V,Ch act'!Q130-'7 Proiectii financiare_V,Ch act'!Q53</f>
        <v>0</v>
      </c>
      <c r="R31" s="633"/>
      <c r="AA31" s="635"/>
    </row>
    <row r="32" spans="1:27" s="602" customFormat="1" ht="17.25" customHeight="1" x14ac:dyDescent="0.2">
      <c r="A32" s="507" t="s">
        <v>242</v>
      </c>
      <c r="B32" s="155">
        <f t="shared" si="3"/>
        <v>0</v>
      </c>
      <c r="C32" s="155">
        <f>SUM(C25:C31)</f>
        <v>0</v>
      </c>
      <c r="D32" s="155">
        <f t="shared" ref="D32:Q32" si="5">SUM(D25:D31)</f>
        <v>0</v>
      </c>
      <c r="E32" s="155">
        <f t="shared" si="5"/>
        <v>0</v>
      </c>
      <c r="F32" s="155">
        <f t="shared" si="5"/>
        <v>0</v>
      </c>
      <c r="G32" s="155">
        <f t="shared" si="5"/>
        <v>0</v>
      </c>
      <c r="H32" s="155">
        <f t="shared" si="5"/>
        <v>0</v>
      </c>
      <c r="I32" s="155">
        <f t="shared" si="5"/>
        <v>0</v>
      </c>
      <c r="J32" s="155">
        <f t="shared" si="5"/>
        <v>0</v>
      </c>
      <c r="K32" s="155">
        <f t="shared" si="5"/>
        <v>0</v>
      </c>
      <c r="L32" s="155">
        <f t="shared" si="5"/>
        <v>0</v>
      </c>
      <c r="M32" s="155">
        <f t="shared" si="5"/>
        <v>0</v>
      </c>
      <c r="N32" s="155">
        <f t="shared" si="5"/>
        <v>0</v>
      </c>
      <c r="O32" s="155">
        <f t="shared" si="5"/>
        <v>0</v>
      </c>
      <c r="P32" s="155">
        <f t="shared" si="5"/>
        <v>0</v>
      </c>
      <c r="Q32" s="155">
        <f t="shared" si="5"/>
        <v>0</v>
      </c>
      <c r="R32" s="601"/>
      <c r="AA32" s="603"/>
    </row>
    <row r="33" spans="1:27" s="634" customFormat="1" ht="17.25" customHeight="1" x14ac:dyDescent="0.2">
      <c r="A33" s="506" t="s">
        <v>246</v>
      </c>
      <c r="B33" s="631">
        <f t="shared" si="3"/>
        <v>0</v>
      </c>
      <c r="C33" s="631">
        <f>'7 Proiectii financiare_V,Ch act'!C134-'7 Proiectii financiare_V,Ch act'!C57</f>
        <v>0</v>
      </c>
      <c r="D33" s="631">
        <f>'7 Proiectii financiare_V,Ch act'!D134-'7 Proiectii financiare_V,Ch act'!D57</f>
        <v>0</v>
      </c>
      <c r="E33" s="631">
        <f>'7 Proiectii financiare_V,Ch act'!E134-'7 Proiectii financiare_V,Ch act'!E57</f>
        <v>0</v>
      </c>
      <c r="F33" s="631">
        <f>'7 Proiectii financiare_V,Ch act'!F134-'7 Proiectii financiare_V,Ch act'!F57</f>
        <v>0</v>
      </c>
      <c r="G33" s="631">
        <f>'7 Proiectii financiare_V,Ch act'!G134-'7 Proiectii financiare_V,Ch act'!G57</f>
        <v>0</v>
      </c>
      <c r="H33" s="631">
        <f>'7 Proiectii financiare_V,Ch act'!H134-'7 Proiectii financiare_V,Ch act'!H57</f>
        <v>0</v>
      </c>
      <c r="I33" s="631">
        <f>'7 Proiectii financiare_V,Ch act'!I134-'7 Proiectii financiare_V,Ch act'!I57</f>
        <v>0</v>
      </c>
      <c r="J33" s="631">
        <f>'7 Proiectii financiare_V,Ch act'!J134-'7 Proiectii financiare_V,Ch act'!J57</f>
        <v>0</v>
      </c>
      <c r="K33" s="631">
        <f>'7 Proiectii financiare_V,Ch act'!K134-'7 Proiectii financiare_V,Ch act'!K57</f>
        <v>0</v>
      </c>
      <c r="L33" s="631">
        <f>'7 Proiectii financiare_V,Ch act'!L134-'7 Proiectii financiare_V,Ch act'!L57</f>
        <v>0</v>
      </c>
      <c r="M33" s="631">
        <f>'7 Proiectii financiare_V,Ch act'!M134-'7 Proiectii financiare_V,Ch act'!M57</f>
        <v>0</v>
      </c>
      <c r="N33" s="631">
        <f>'7 Proiectii financiare_V,Ch act'!N134-'7 Proiectii financiare_V,Ch act'!N57</f>
        <v>0</v>
      </c>
      <c r="O33" s="631">
        <f>'7 Proiectii financiare_V,Ch act'!O134-'7 Proiectii financiare_V,Ch act'!O57</f>
        <v>0</v>
      </c>
      <c r="P33" s="631">
        <f>'7 Proiectii financiare_V,Ch act'!P134-'7 Proiectii financiare_V,Ch act'!P57</f>
        <v>0</v>
      </c>
      <c r="Q33" s="631">
        <f>'7 Proiectii financiare_V,Ch act'!Q134-'7 Proiectii financiare_V,Ch act'!Q57</f>
        <v>0</v>
      </c>
      <c r="R33" s="633"/>
      <c r="AA33" s="635"/>
    </row>
    <row r="34" spans="1:27" s="634" customFormat="1" ht="17.25" customHeight="1" x14ac:dyDescent="0.2">
      <c r="A34" s="506" t="s">
        <v>886</v>
      </c>
      <c r="B34" s="631">
        <f t="shared" si="3"/>
        <v>0</v>
      </c>
      <c r="C34" s="631">
        <f>'7 Proiectii financiare_V,Ch act'!C138-'7 Proiectii financiare_V,Ch act'!C61</f>
        <v>0</v>
      </c>
      <c r="D34" s="631">
        <f>'7 Proiectii financiare_V,Ch act'!D138-'7 Proiectii financiare_V,Ch act'!D61</f>
        <v>0</v>
      </c>
      <c r="E34" s="631">
        <f>'7 Proiectii financiare_V,Ch act'!E138-'7 Proiectii financiare_V,Ch act'!E61</f>
        <v>0</v>
      </c>
      <c r="F34" s="631">
        <f>'7 Proiectii financiare_V,Ch act'!F138-'7 Proiectii financiare_V,Ch act'!F61</f>
        <v>0</v>
      </c>
      <c r="G34" s="631">
        <f>'7 Proiectii financiare_V,Ch act'!G138-'7 Proiectii financiare_V,Ch act'!G61</f>
        <v>0</v>
      </c>
      <c r="H34" s="631">
        <f>'7 Proiectii financiare_V,Ch act'!H138-'7 Proiectii financiare_V,Ch act'!H61</f>
        <v>0</v>
      </c>
      <c r="I34" s="631">
        <f>'7 Proiectii financiare_V,Ch act'!I138-'7 Proiectii financiare_V,Ch act'!I61</f>
        <v>0</v>
      </c>
      <c r="J34" s="631">
        <f>'7 Proiectii financiare_V,Ch act'!J138-'7 Proiectii financiare_V,Ch act'!J61</f>
        <v>0</v>
      </c>
      <c r="K34" s="631">
        <f>'7 Proiectii financiare_V,Ch act'!K138-'7 Proiectii financiare_V,Ch act'!K61</f>
        <v>0</v>
      </c>
      <c r="L34" s="631">
        <f>'7 Proiectii financiare_V,Ch act'!L138-'7 Proiectii financiare_V,Ch act'!L61</f>
        <v>0</v>
      </c>
      <c r="M34" s="631">
        <f>'7 Proiectii financiare_V,Ch act'!M138-'7 Proiectii financiare_V,Ch act'!M61</f>
        <v>0</v>
      </c>
      <c r="N34" s="631">
        <f>'7 Proiectii financiare_V,Ch act'!N138-'7 Proiectii financiare_V,Ch act'!N61</f>
        <v>0</v>
      </c>
      <c r="O34" s="631">
        <f>'7 Proiectii financiare_V,Ch act'!O138-'7 Proiectii financiare_V,Ch act'!O61</f>
        <v>0</v>
      </c>
      <c r="P34" s="631">
        <f>'7 Proiectii financiare_V,Ch act'!P138-'7 Proiectii financiare_V,Ch act'!P61</f>
        <v>0</v>
      </c>
      <c r="Q34" s="631">
        <f>'7 Proiectii financiare_V,Ch act'!Q138-'7 Proiectii financiare_V,Ch act'!Q61</f>
        <v>0</v>
      </c>
      <c r="R34" s="633"/>
      <c r="AA34" s="635"/>
    </row>
    <row r="35" spans="1:27" s="602" customFormat="1" ht="17.25" customHeight="1" x14ac:dyDescent="0.2">
      <c r="A35" s="507" t="s">
        <v>31</v>
      </c>
      <c r="B35" s="155">
        <f t="shared" si="3"/>
        <v>0</v>
      </c>
      <c r="C35" s="155">
        <f>C33+C34</f>
        <v>0</v>
      </c>
      <c r="D35" s="155">
        <f t="shared" ref="D35:Q35" si="6">D33+D34</f>
        <v>0</v>
      </c>
      <c r="E35" s="155">
        <f t="shared" si="6"/>
        <v>0</v>
      </c>
      <c r="F35" s="155">
        <f t="shared" si="6"/>
        <v>0</v>
      </c>
      <c r="G35" s="155">
        <f t="shared" si="6"/>
        <v>0</v>
      </c>
      <c r="H35" s="155">
        <f t="shared" si="6"/>
        <v>0</v>
      </c>
      <c r="I35" s="155">
        <f t="shared" si="6"/>
        <v>0</v>
      </c>
      <c r="J35" s="155">
        <f t="shared" si="6"/>
        <v>0</v>
      </c>
      <c r="K35" s="155">
        <f t="shared" si="6"/>
        <v>0</v>
      </c>
      <c r="L35" s="155">
        <f t="shared" si="6"/>
        <v>0</v>
      </c>
      <c r="M35" s="155">
        <f t="shared" si="6"/>
        <v>0</v>
      </c>
      <c r="N35" s="155">
        <f t="shared" si="6"/>
        <v>0</v>
      </c>
      <c r="O35" s="155">
        <f t="shared" si="6"/>
        <v>0</v>
      </c>
      <c r="P35" s="155">
        <f t="shared" si="6"/>
        <v>0</v>
      </c>
      <c r="Q35" s="155">
        <f t="shared" si="6"/>
        <v>0</v>
      </c>
      <c r="R35" s="601"/>
      <c r="AA35" s="603"/>
    </row>
    <row r="36" spans="1:27" s="634" customFormat="1" ht="18" customHeight="1" x14ac:dyDescent="0.2">
      <c r="A36" s="508" t="s">
        <v>123</v>
      </c>
      <c r="B36" s="631">
        <f t="shared" si="3"/>
        <v>0</v>
      </c>
      <c r="C36" s="631">
        <f>'7 Proiectii financiare_V,Ch act'!C140-'7 Proiectii financiare_V,Ch act'!C63</f>
        <v>0</v>
      </c>
      <c r="D36" s="631">
        <f>'7 Proiectii financiare_V,Ch act'!D140-'7 Proiectii financiare_V,Ch act'!D63</f>
        <v>0</v>
      </c>
      <c r="E36" s="631">
        <f>'7 Proiectii financiare_V,Ch act'!E140-'7 Proiectii financiare_V,Ch act'!E63</f>
        <v>0</v>
      </c>
      <c r="F36" s="631">
        <f>'7 Proiectii financiare_V,Ch act'!F140-'7 Proiectii financiare_V,Ch act'!F63</f>
        <v>0</v>
      </c>
      <c r="G36" s="631">
        <f>'7 Proiectii financiare_V,Ch act'!G140-'7 Proiectii financiare_V,Ch act'!G63</f>
        <v>0</v>
      </c>
      <c r="H36" s="631">
        <f>'7 Proiectii financiare_V,Ch act'!H140-'7 Proiectii financiare_V,Ch act'!H63</f>
        <v>0</v>
      </c>
      <c r="I36" s="631">
        <f>'7 Proiectii financiare_V,Ch act'!I140-'7 Proiectii financiare_V,Ch act'!I63</f>
        <v>0</v>
      </c>
      <c r="J36" s="631">
        <f>'7 Proiectii financiare_V,Ch act'!J140-'7 Proiectii financiare_V,Ch act'!J63</f>
        <v>0</v>
      </c>
      <c r="K36" s="631">
        <f>'7 Proiectii financiare_V,Ch act'!K140-'7 Proiectii financiare_V,Ch act'!K63</f>
        <v>0</v>
      </c>
      <c r="L36" s="631">
        <f>'7 Proiectii financiare_V,Ch act'!L140-'7 Proiectii financiare_V,Ch act'!L63</f>
        <v>0</v>
      </c>
      <c r="M36" s="631">
        <f>'7 Proiectii financiare_V,Ch act'!M140-'7 Proiectii financiare_V,Ch act'!M63</f>
        <v>0</v>
      </c>
      <c r="N36" s="631">
        <f>'7 Proiectii financiare_V,Ch act'!N140-'7 Proiectii financiare_V,Ch act'!N63</f>
        <v>0</v>
      </c>
      <c r="O36" s="631">
        <f>'7 Proiectii financiare_V,Ch act'!O140-'7 Proiectii financiare_V,Ch act'!O63</f>
        <v>0</v>
      </c>
      <c r="P36" s="631">
        <f>'7 Proiectii financiare_V,Ch act'!P140-'7 Proiectii financiare_V,Ch act'!P63</f>
        <v>0</v>
      </c>
      <c r="Q36" s="631">
        <f>'7 Proiectii financiare_V,Ch act'!Q140-'7 Proiectii financiare_V,Ch act'!Q63</f>
        <v>0</v>
      </c>
      <c r="R36" s="633"/>
      <c r="AA36" s="635"/>
    </row>
    <row r="37" spans="1:27" s="634" customFormat="1" ht="18" customHeight="1" x14ac:dyDescent="0.2">
      <c r="A37" s="508" t="s">
        <v>656</v>
      </c>
      <c r="B37" s="631">
        <f t="shared" si="3"/>
        <v>0</v>
      </c>
      <c r="C37" s="631">
        <f>'7 Proiectii financiare_V,Ch act'!C143-'7 Proiectii financiare_V,Ch act'!C66</f>
        <v>0</v>
      </c>
      <c r="D37" s="631">
        <f>'7 Proiectii financiare_V,Ch act'!D143-'7 Proiectii financiare_V,Ch act'!D66</f>
        <v>0</v>
      </c>
      <c r="E37" s="631">
        <f>'7 Proiectii financiare_V,Ch act'!E143-'7 Proiectii financiare_V,Ch act'!E66</f>
        <v>0</v>
      </c>
      <c r="F37" s="631">
        <f>'7 Proiectii financiare_V,Ch act'!F143-'7 Proiectii financiare_V,Ch act'!F66</f>
        <v>0</v>
      </c>
      <c r="G37" s="631">
        <f>'7 Proiectii financiare_V,Ch act'!G143-'7 Proiectii financiare_V,Ch act'!G66</f>
        <v>0</v>
      </c>
      <c r="H37" s="631">
        <f>'7 Proiectii financiare_V,Ch act'!H143-'7 Proiectii financiare_V,Ch act'!H66</f>
        <v>0</v>
      </c>
      <c r="I37" s="631">
        <f>'7 Proiectii financiare_V,Ch act'!I143-'7 Proiectii financiare_V,Ch act'!I66</f>
        <v>0</v>
      </c>
      <c r="J37" s="631">
        <f>'7 Proiectii financiare_V,Ch act'!J143-'7 Proiectii financiare_V,Ch act'!J66</f>
        <v>0</v>
      </c>
      <c r="K37" s="631">
        <f>'7 Proiectii financiare_V,Ch act'!K143-'7 Proiectii financiare_V,Ch act'!K66</f>
        <v>0</v>
      </c>
      <c r="L37" s="631">
        <f>'7 Proiectii financiare_V,Ch act'!L143-'7 Proiectii financiare_V,Ch act'!L66</f>
        <v>0</v>
      </c>
      <c r="M37" s="631">
        <f>'7 Proiectii financiare_V,Ch act'!M143-'7 Proiectii financiare_V,Ch act'!M66</f>
        <v>0</v>
      </c>
      <c r="N37" s="631">
        <f>'7 Proiectii financiare_V,Ch act'!N143-'7 Proiectii financiare_V,Ch act'!N66</f>
        <v>0</v>
      </c>
      <c r="O37" s="631">
        <f>'7 Proiectii financiare_V,Ch act'!O143-'7 Proiectii financiare_V,Ch act'!O66</f>
        <v>0</v>
      </c>
      <c r="P37" s="631">
        <f>'7 Proiectii financiare_V,Ch act'!P143-'7 Proiectii financiare_V,Ch act'!P66</f>
        <v>0</v>
      </c>
      <c r="Q37" s="631">
        <f>'7 Proiectii financiare_V,Ch act'!Q143-'7 Proiectii financiare_V,Ch act'!Q66</f>
        <v>0</v>
      </c>
      <c r="R37" s="633"/>
      <c r="AA37" s="635"/>
    </row>
    <row r="38" spans="1:27" s="634" customFormat="1" ht="18" customHeight="1" x14ac:dyDescent="0.2">
      <c r="A38" s="508" t="s">
        <v>753</v>
      </c>
      <c r="B38" s="631">
        <f t="shared" si="3"/>
        <v>0</v>
      </c>
      <c r="C38" s="631">
        <f>'7 Proiectii financiare_V,Ch act'!C144-'7 Proiectii financiare_V,Ch act'!C67</f>
        <v>0</v>
      </c>
      <c r="D38" s="631">
        <f>'7 Proiectii financiare_V,Ch act'!D144-'7 Proiectii financiare_V,Ch act'!D67</f>
        <v>0</v>
      </c>
      <c r="E38" s="631">
        <f>'7 Proiectii financiare_V,Ch act'!E144-'7 Proiectii financiare_V,Ch act'!E67</f>
        <v>0</v>
      </c>
      <c r="F38" s="631">
        <f>'7 Proiectii financiare_V,Ch act'!F144-'7 Proiectii financiare_V,Ch act'!F67</f>
        <v>0</v>
      </c>
      <c r="G38" s="631">
        <f>'7 Proiectii financiare_V,Ch act'!G144-'7 Proiectii financiare_V,Ch act'!G67</f>
        <v>0</v>
      </c>
      <c r="H38" s="631">
        <f>'7 Proiectii financiare_V,Ch act'!H144-'7 Proiectii financiare_V,Ch act'!H67</f>
        <v>0</v>
      </c>
      <c r="I38" s="631">
        <f>'7 Proiectii financiare_V,Ch act'!I144-'7 Proiectii financiare_V,Ch act'!I67</f>
        <v>0</v>
      </c>
      <c r="J38" s="631">
        <f>'7 Proiectii financiare_V,Ch act'!J144-'7 Proiectii financiare_V,Ch act'!J67</f>
        <v>0</v>
      </c>
      <c r="K38" s="631">
        <f>'7 Proiectii financiare_V,Ch act'!K144-'7 Proiectii financiare_V,Ch act'!K67</f>
        <v>0</v>
      </c>
      <c r="L38" s="631">
        <f>'7 Proiectii financiare_V,Ch act'!L144-'7 Proiectii financiare_V,Ch act'!L67</f>
        <v>0</v>
      </c>
      <c r="M38" s="631">
        <f>'7 Proiectii financiare_V,Ch act'!M144-'7 Proiectii financiare_V,Ch act'!M67</f>
        <v>0</v>
      </c>
      <c r="N38" s="631">
        <f>'7 Proiectii financiare_V,Ch act'!N144-'7 Proiectii financiare_V,Ch act'!N67</f>
        <v>0</v>
      </c>
      <c r="O38" s="631">
        <f>'7 Proiectii financiare_V,Ch act'!O144-'7 Proiectii financiare_V,Ch act'!O67</f>
        <v>0</v>
      </c>
      <c r="P38" s="631">
        <f>'7 Proiectii financiare_V,Ch act'!P144-'7 Proiectii financiare_V,Ch act'!P67</f>
        <v>0</v>
      </c>
      <c r="Q38" s="631">
        <f>'7 Proiectii financiare_V,Ch act'!Q144-'7 Proiectii financiare_V,Ch act'!Q67</f>
        <v>0</v>
      </c>
      <c r="R38" s="633"/>
      <c r="AA38" s="635"/>
    </row>
    <row r="39" spans="1:27" s="634" customFormat="1" ht="18" customHeight="1" x14ac:dyDescent="0.2">
      <c r="A39" s="508" t="s">
        <v>657</v>
      </c>
      <c r="B39" s="631">
        <f t="shared" si="3"/>
        <v>0</v>
      </c>
      <c r="C39" s="631">
        <f>'7 Proiectii financiare_V,Ch act'!C145-'7 Proiectii financiare_V,Ch act'!C68</f>
        <v>0</v>
      </c>
      <c r="D39" s="631">
        <f>'7 Proiectii financiare_V,Ch act'!D145-'7 Proiectii financiare_V,Ch act'!D68</f>
        <v>0</v>
      </c>
      <c r="E39" s="631">
        <f>'7 Proiectii financiare_V,Ch act'!E145-'7 Proiectii financiare_V,Ch act'!E68</f>
        <v>0</v>
      </c>
      <c r="F39" s="631">
        <f>'7 Proiectii financiare_V,Ch act'!F145-'7 Proiectii financiare_V,Ch act'!F68</f>
        <v>0</v>
      </c>
      <c r="G39" s="631">
        <f>'7 Proiectii financiare_V,Ch act'!G145-'7 Proiectii financiare_V,Ch act'!G68</f>
        <v>0</v>
      </c>
      <c r="H39" s="631">
        <f>'7 Proiectii financiare_V,Ch act'!H145-'7 Proiectii financiare_V,Ch act'!H68</f>
        <v>0</v>
      </c>
      <c r="I39" s="631">
        <f>'7 Proiectii financiare_V,Ch act'!I145-'7 Proiectii financiare_V,Ch act'!I68</f>
        <v>0</v>
      </c>
      <c r="J39" s="631">
        <f>'7 Proiectii financiare_V,Ch act'!J145-'7 Proiectii financiare_V,Ch act'!J68</f>
        <v>0</v>
      </c>
      <c r="K39" s="631">
        <f>'7 Proiectii financiare_V,Ch act'!K145-'7 Proiectii financiare_V,Ch act'!K68</f>
        <v>0</v>
      </c>
      <c r="L39" s="631">
        <f>'7 Proiectii financiare_V,Ch act'!L145-'7 Proiectii financiare_V,Ch act'!L68</f>
        <v>0</v>
      </c>
      <c r="M39" s="631">
        <f>'7 Proiectii financiare_V,Ch act'!M145-'7 Proiectii financiare_V,Ch act'!M68</f>
        <v>0</v>
      </c>
      <c r="N39" s="631">
        <f>'7 Proiectii financiare_V,Ch act'!N145-'7 Proiectii financiare_V,Ch act'!N68</f>
        <v>0</v>
      </c>
      <c r="O39" s="631">
        <f>'7 Proiectii financiare_V,Ch act'!O145-'7 Proiectii financiare_V,Ch act'!O68</f>
        <v>0</v>
      </c>
      <c r="P39" s="631">
        <f>'7 Proiectii financiare_V,Ch act'!P145-'7 Proiectii financiare_V,Ch act'!P68</f>
        <v>0</v>
      </c>
      <c r="Q39" s="631">
        <f>'7 Proiectii financiare_V,Ch act'!Q145-'7 Proiectii financiare_V,Ch act'!Q68</f>
        <v>0</v>
      </c>
      <c r="R39" s="633"/>
      <c r="AA39" s="635"/>
    </row>
    <row r="40" spans="1:27" s="634" customFormat="1" ht="18" customHeight="1" x14ac:dyDescent="0.2">
      <c r="A40" s="508" t="s">
        <v>658</v>
      </c>
      <c r="B40" s="631">
        <f t="shared" si="3"/>
        <v>0</v>
      </c>
      <c r="C40" s="631">
        <f>'7 Proiectii financiare_V,Ch act'!C146-'7 Proiectii financiare_V,Ch act'!C69</f>
        <v>0</v>
      </c>
      <c r="D40" s="631">
        <f>'7 Proiectii financiare_V,Ch act'!D146-'7 Proiectii financiare_V,Ch act'!D69</f>
        <v>0</v>
      </c>
      <c r="E40" s="631">
        <f>'7 Proiectii financiare_V,Ch act'!E146-'7 Proiectii financiare_V,Ch act'!E69</f>
        <v>0</v>
      </c>
      <c r="F40" s="631">
        <f>'7 Proiectii financiare_V,Ch act'!F146-'7 Proiectii financiare_V,Ch act'!F69</f>
        <v>0</v>
      </c>
      <c r="G40" s="631">
        <f>'7 Proiectii financiare_V,Ch act'!G146-'7 Proiectii financiare_V,Ch act'!G69</f>
        <v>0</v>
      </c>
      <c r="H40" s="631">
        <f>'7 Proiectii financiare_V,Ch act'!H146-'7 Proiectii financiare_V,Ch act'!H69</f>
        <v>0</v>
      </c>
      <c r="I40" s="631">
        <f>'7 Proiectii financiare_V,Ch act'!I146-'7 Proiectii financiare_V,Ch act'!I69</f>
        <v>0</v>
      </c>
      <c r="J40" s="631">
        <f>'7 Proiectii financiare_V,Ch act'!J146-'7 Proiectii financiare_V,Ch act'!J69</f>
        <v>0</v>
      </c>
      <c r="K40" s="631">
        <f>'7 Proiectii financiare_V,Ch act'!K146-'7 Proiectii financiare_V,Ch act'!K69</f>
        <v>0</v>
      </c>
      <c r="L40" s="631">
        <f>'7 Proiectii financiare_V,Ch act'!L146-'7 Proiectii financiare_V,Ch act'!L69</f>
        <v>0</v>
      </c>
      <c r="M40" s="631">
        <f>'7 Proiectii financiare_V,Ch act'!M146-'7 Proiectii financiare_V,Ch act'!M69</f>
        <v>0</v>
      </c>
      <c r="N40" s="631">
        <f>'7 Proiectii financiare_V,Ch act'!N146-'7 Proiectii financiare_V,Ch act'!N69</f>
        <v>0</v>
      </c>
      <c r="O40" s="631">
        <f>'7 Proiectii financiare_V,Ch act'!O146-'7 Proiectii financiare_V,Ch act'!O69</f>
        <v>0</v>
      </c>
      <c r="P40" s="631">
        <f>'7 Proiectii financiare_V,Ch act'!P146-'7 Proiectii financiare_V,Ch act'!P69</f>
        <v>0</v>
      </c>
      <c r="Q40" s="631">
        <f>'7 Proiectii financiare_V,Ch act'!Q146-'7 Proiectii financiare_V,Ch act'!Q69</f>
        <v>0</v>
      </c>
      <c r="R40" s="633"/>
      <c r="AA40" s="635"/>
    </row>
    <row r="41" spans="1:27" s="634" customFormat="1" ht="18" customHeight="1" x14ac:dyDescent="0.2">
      <c r="A41" s="508" t="s">
        <v>773</v>
      </c>
      <c r="B41" s="631">
        <f t="shared" si="3"/>
        <v>0</v>
      </c>
      <c r="C41" s="631">
        <f>'7 Proiectii financiare_V,Ch act'!C147-'7 Proiectii financiare_V,Ch act'!C70</f>
        <v>0</v>
      </c>
      <c r="D41" s="631">
        <f>'7 Proiectii financiare_V,Ch act'!D147-'7 Proiectii financiare_V,Ch act'!D70</f>
        <v>0</v>
      </c>
      <c r="E41" s="631">
        <f>'7 Proiectii financiare_V,Ch act'!E147-'7 Proiectii financiare_V,Ch act'!E70</f>
        <v>0</v>
      </c>
      <c r="F41" s="631">
        <f>'7 Proiectii financiare_V,Ch act'!F147-'7 Proiectii financiare_V,Ch act'!F70</f>
        <v>0</v>
      </c>
      <c r="G41" s="631">
        <f>'7 Proiectii financiare_V,Ch act'!G147-'7 Proiectii financiare_V,Ch act'!G70</f>
        <v>0</v>
      </c>
      <c r="H41" s="631">
        <f>'7 Proiectii financiare_V,Ch act'!H147-'7 Proiectii financiare_V,Ch act'!H70</f>
        <v>0</v>
      </c>
      <c r="I41" s="631">
        <f>'7 Proiectii financiare_V,Ch act'!I147-'7 Proiectii financiare_V,Ch act'!I70</f>
        <v>0</v>
      </c>
      <c r="J41" s="631">
        <f>'7 Proiectii financiare_V,Ch act'!J147-'7 Proiectii financiare_V,Ch act'!J70</f>
        <v>0</v>
      </c>
      <c r="K41" s="631">
        <f>'7 Proiectii financiare_V,Ch act'!K147-'7 Proiectii financiare_V,Ch act'!K70</f>
        <v>0</v>
      </c>
      <c r="L41" s="631">
        <f>'7 Proiectii financiare_V,Ch act'!L147-'7 Proiectii financiare_V,Ch act'!L70</f>
        <v>0</v>
      </c>
      <c r="M41" s="631">
        <f>'7 Proiectii financiare_V,Ch act'!M147-'7 Proiectii financiare_V,Ch act'!M70</f>
        <v>0</v>
      </c>
      <c r="N41" s="631">
        <f>'7 Proiectii financiare_V,Ch act'!N147-'7 Proiectii financiare_V,Ch act'!N70</f>
        <v>0</v>
      </c>
      <c r="O41" s="631">
        <f>'7 Proiectii financiare_V,Ch act'!O147-'7 Proiectii financiare_V,Ch act'!O70</f>
        <v>0</v>
      </c>
      <c r="P41" s="631">
        <f>'7 Proiectii financiare_V,Ch act'!P147-'7 Proiectii financiare_V,Ch act'!P70</f>
        <v>0</v>
      </c>
      <c r="Q41" s="631">
        <f>'7 Proiectii financiare_V,Ch act'!Q147-'7 Proiectii financiare_V,Ch act'!Q70</f>
        <v>0</v>
      </c>
      <c r="R41" s="633"/>
      <c r="AA41" s="635"/>
    </row>
    <row r="42" spans="1:27" s="634" customFormat="1" ht="18" customHeight="1" x14ac:dyDescent="0.2">
      <c r="A42" s="506" t="s">
        <v>659</v>
      </c>
      <c r="B42" s="631">
        <f t="shared" si="3"/>
        <v>0</v>
      </c>
      <c r="C42" s="631">
        <f>'7 Proiectii financiare_V,Ch act'!C148-'7 Proiectii financiare_V,Ch act'!C71</f>
        <v>0</v>
      </c>
      <c r="D42" s="631">
        <f>'7 Proiectii financiare_V,Ch act'!D148-'7 Proiectii financiare_V,Ch act'!D71</f>
        <v>0</v>
      </c>
      <c r="E42" s="631">
        <f>'7 Proiectii financiare_V,Ch act'!E148-'7 Proiectii financiare_V,Ch act'!E71</f>
        <v>0</v>
      </c>
      <c r="F42" s="631">
        <f>'7 Proiectii financiare_V,Ch act'!F148-'7 Proiectii financiare_V,Ch act'!F71</f>
        <v>0</v>
      </c>
      <c r="G42" s="631">
        <f>'7 Proiectii financiare_V,Ch act'!G148-'7 Proiectii financiare_V,Ch act'!G71</f>
        <v>0</v>
      </c>
      <c r="H42" s="631">
        <f>'7 Proiectii financiare_V,Ch act'!H148-'7 Proiectii financiare_V,Ch act'!H71</f>
        <v>0</v>
      </c>
      <c r="I42" s="631">
        <f>'7 Proiectii financiare_V,Ch act'!I148-'7 Proiectii financiare_V,Ch act'!I71</f>
        <v>0</v>
      </c>
      <c r="J42" s="631">
        <f>'7 Proiectii financiare_V,Ch act'!J148-'7 Proiectii financiare_V,Ch act'!J71</f>
        <v>0</v>
      </c>
      <c r="K42" s="631">
        <f>'7 Proiectii financiare_V,Ch act'!K148-'7 Proiectii financiare_V,Ch act'!K71</f>
        <v>0</v>
      </c>
      <c r="L42" s="631">
        <f>'7 Proiectii financiare_V,Ch act'!L148-'7 Proiectii financiare_V,Ch act'!L71</f>
        <v>0</v>
      </c>
      <c r="M42" s="631">
        <f>'7 Proiectii financiare_V,Ch act'!M148-'7 Proiectii financiare_V,Ch act'!M71</f>
        <v>0</v>
      </c>
      <c r="N42" s="631">
        <f>'7 Proiectii financiare_V,Ch act'!N148-'7 Proiectii financiare_V,Ch act'!N71</f>
        <v>0</v>
      </c>
      <c r="O42" s="631">
        <f>'7 Proiectii financiare_V,Ch act'!O148-'7 Proiectii financiare_V,Ch act'!O71</f>
        <v>0</v>
      </c>
      <c r="P42" s="631">
        <f>'7 Proiectii financiare_V,Ch act'!P148-'7 Proiectii financiare_V,Ch act'!P71</f>
        <v>0</v>
      </c>
      <c r="Q42" s="631">
        <f>'7 Proiectii financiare_V,Ch act'!Q148-'7 Proiectii financiare_V,Ch act'!Q71</f>
        <v>0</v>
      </c>
      <c r="R42" s="633"/>
      <c r="AA42" s="635"/>
    </row>
    <row r="43" spans="1:27" s="634" customFormat="1" ht="29.25" customHeight="1" x14ac:dyDescent="0.2">
      <c r="A43" s="849" t="s">
        <v>962</v>
      </c>
      <c r="B43" s="288">
        <f t="shared" si="3"/>
        <v>0</v>
      </c>
      <c r="C43" s="288">
        <f>'7 Proiectii financiare_V,Ch act'!C149-'7 Proiectii financiare_V,Ch act'!C72</f>
        <v>0</v>
      </c>
      <c r="D43" s="288">
        <f>'7 Proiectii financiare_V,Ch act'!D149-'7 Proiectii financiare_V,Ch act'!D72</f>
        <v>0</v>
      </c>
      <c r="E43" s="288">
        <f>'7 Proiectii financiare_V,Ch act'!E149-'7 Proiectii financiare_V,Ch act'!E72</f>
        <v>0</v>
      </c>
      <c r="F43" s="288">
        <f>'7 Proiectii financiare_V,Ch act'!F149-'7 Proiectii financiare_V,Ch act'!F72</f>
        <v>0</v>
      </c>
      <c r="G43" s="288">
        <f>'7 Proiectii financiare_V,Ch act'!G149-'7 Proiectii financiare_V,Ch act'!G72</f>
        <v>0</v>
      </c>
      <c r="H43" s="288">
        <f>'7 Proiectii financiare_V,Ch act'!H149-'7 Proiectii financiare_V,Ch act'!H72</f>
        <v>0</v>
      </c>
      <c r="I43" s="288">
        <f>'7 Proiectii financiare_V,Ch act'!I149-'7 Proiectii financiare_V,Ch act'!I72</f>
        <v>0</v>
      </c>
      <c r="J43" s="288">
        <f>'7 Proiectii financiare_V,Ch act'!J149-'7 Proiectii financiare_V,Ch act'!J72</f>
        <v>0</v>
      </c>
      <c r="K43" s="288">
        <f>'7 Proiectii financiare_V,Ch act'!K149-'7 Proiectii financiare_V,Ch act'!K72</f>
        <v>0</v>
      </c>
      <c r="L43" s="288">
        <f>'7 Proiectii financiare_V,Ch act'!L149-'7 Proiectii financiare_V,Ch act'!L72</f>
        <v>0</v>
      </c>
      <c r="M43" s="288">
        <f>'7 Proiectii financiare_V,Ch act'!M149-'7 Proiectii financiare_V,Ch act'!M72</f>
        <v>0</v>
      </c>
      <c r="N43" s="288">
        <f>'7 Proiectii financiare_V,Ch act'!N149-'7 Proiectii financiare_V,Ch act'!N72</f>
        <v>0</v>
      </c>
      <c r="O43" s="288">
        <f>'7 Proiectii financiare_V,Ch act'!O149-'7 Proiectii financiare_V,Ch act'!O72</f>
        <v>0</v>
      </c>
      <c r="P43" s="288">
        <f>'7 Proiectii financiare_V,Ch act'!P149-'7 Proiectii financiare_V,Ch act'!P72</f>
        <v>0</v>
      </c>
      <c r="Q43" s="288">
        <f>'7 Proiectii financiare_V,Ch act'!Q149-'7 Proiectii financiare_V,Ch act'!Q72</f>
        <v>0</v>
      </c>
      <c r="R43" s="633"/>
      <c r="AA43" s="635"/>
    </row>
    <row r="44" spans="1:27" s="634" customFormat="1" ht="29.25" customHeight="1" x14ac:dyDescent="0.2">
      <c r="A44" s="849" t="s">
        <v>963</v>
      </c>
      <c r="B44" s="288">
        <f t="shared" si="3"/>
        <v>0</v>
      </c>
      <c r="C44" s="288">
        <f>'7 Proiectii financiare_V,Ch act'!C150-'7 Proiectii financiare_V,Ch act'!C73</f>
        <v>0</v>
      </c>
      <c r="D44" s="288">
        <f>'7 Proiectii financiare_V,Ch act'!D150-'7 Proiectii financiare_V,Ch act'!D73</f>
        <v>0</v>
      </c>
      <c r="E44" s="288">
        <f>'7 Proiectii financiare_V,Ch act'!E150-'7 Proiectii financiare_V,Ch act'!E73</f>
        <v>0</v>
      </c>
      <c r="F44" s="288">
        <f>'7 Proiectii financiare_V,Ch act'!F150-'7 Proiectii financiare_V,Ch act'!F73</f>
        <v>0</v>
      </c>
      <c r="G44" s="288">
        <f>'7 Proiectii financiare_V,Ch act'!G150-'7 Proiectii financiare_V,Ch act'!G73</f>
        <v>0</v>
      </c>
      <c r="H44" s="288">
        <f>'7 Proiectii financiare_V,Ch act'!H150-'7 Proiectii financiare_V,Ch act'!H73</f>
        <v>0</v>
      </c>
      <c r="I44" s="288">
        <f>'7 Proiectii financiare_V,Ch act'!I150-'7 Proiectii financiare_V,Ch act'!I73</f>
        <v>0</v>
      </c>
      <c r="J44" s="288">
        <f>'7 Proiectii financiare_V,Ch act'!J150-'7 Proiectii financiare_V,Ch act'!J73</f>
        <v>0</v>
      </c>
      <c r="K44" s="288">
        <f>'7 Proiectii financiare_V,Ch act'!K150-'7 Proiectii financiare_V,Ch act'!K73</f>
        <v>0</v>
      </c>
      <c r="L44" s="288">
        <f>'7 Proiectii financiare_V,Ch act'!L150-'7 Proiectii financiare_V,Ch act'!L73</f>
        <v>0</v>
      </c>
      <c r="M44" s="288">
        <f>'7 Proiectii financiare_V,Ch act'!M150-'7 Proiectii financiare_V,Ch act'!M73</f>
        <v>0</v>
      </c>
      <c r="N44" s="288">
        <f>'7 Proiectii financiare_V,Ch act'!N150-'7 Proiectii financiare_V,Ch act'!N73</f>
        <v>0</v>
      </c>
      <c r="O44" s="288">
        <f>'7 Proiectii financiare_V,Ch act'!O150-'7 Proiectii financiare_V,Ch act'!O73</f>
        <v>0</v>
      </c>
      <c r="P44" s="288">
        <f>'7 Proiectii financiare_V,Ch act'!P150-'7 Proiectii financiare_V,Ch act'!P73</f>
        <v>0</v>
      </c>
      <c r="Q44" s="288">
        <f>'7 Proiectii financiare_V,Ch act'!Q150-'7 Proiectii financiare_V,Ch act'!Q73</f>
        <v>0</v>
      </c>
      <c r="R44" s="633"/>
      <c r="AA44" s="635"/>
    </row>
    <row r="45" spans="1:27" s="602" customFormat="1" ht="25.5" customHeight="1" x14ac:dyDescent="0.25">
      <c r="A45" s="604" t="s">
        <v>32</v>
      </c>
      <c r="B45" s="154">
        <f t="shared" si="1"/>
        <v>0</v>
      </c>
      <c r="C45" s="154">
        <f>C32+C35+SUM(C36:C44)</f>
        <v>0</v>
      </c>
      <c r="D45" s="154">
        <f t="shared" ref="D45:Q45" si="7">D32+D35+SUM(D36:D44)</f>
        <v>0</v>
      </c>
      <c r="E45" s="154">
        <f t="shared" si="7"/>
        <v>0</v>
      </c>
      <c r="F45" s="154">
        <f t="shared" si="7"/>
        <v>0</v>
      </c>
      <c r="G45" s="154">
        <f t="shared" si="7"/>
        <v>0</v>
      </c>
      <c r="H45" s="154">
        <f t="shared" si="7"/>
        <v>0</v>
      </c>
      <c r="I45" s="154">
        <f t="shared" si="7"/>
        <v>0</v>
      </c>
      <c r="J45" s="154">
        <f t="shared" si="7"/>
        <v>0</v>
      </c>
      <c r="K45" s="154">
        <f t="shared" si="7"/>
        <v>0</v>
      </c>
      <c r="L45" s="154">
        <f t="shared" si="7"/>
        <v>0</v>
      </c>
      <c r="M45" s="154">
        <f t="shared" si="7"/>
        <v>0</v>
      </c>
      <c r="N45" s="154">
        <f t="shared" si="7"/>
        <v>0</v>
      </c>
      <c r="O45" s="154">
        <f t="shared" si="7"/>
        <v>0</v>
      </c>
      <c r="P45" s="154">
        <f t="shared" si="7"/>
        <v>0</v>
      </c>
      <c r="Q45" s="154">
        <f t="shared" si="7"/>
        <v>0</v>
      </c>
      <c r="R45" s="601"/>
      <c r="AA45" s="603"/>
    </row>
    <row r="46" spans="1:27" s="639" customFormat="1" ht="25.5" x14ac:dyDescent="0.2">
      <c r="A46" s="550" t="s">
        <v>660</v>
      </c>
      <c r="B46" s="636">
        <f t="shared" si="1"/>
        <v>0</v>
      </c>
      <c r="C46" s="637">
        <f>'7 Proiectii financiare_V,Ch act'!C152-'7 Proiectii financiare_V,Ch act'!C75</f>
        <v>0</v>
      </c>
      <c r="D46" s="637">
        <f>'7 Proiectii financiare_V,Ch act'!D152-'7 Proiectii financiare_V,Ch act'!D75</f>
        <v>0</v>
      </c>
      <c r="E46" s="637">
        <f>'7 Proiectii financiare_V,Ch act'!E152-'7 Proiectii financiare_V,Ch act'!E75</f>
        <v>0</v>
      </c>
      <c r="F46" s="637">
        <f>'7 Proiectii financiare_V,Ch act'!F152-'7 Proiectii financiare_V,Ch act'!F75</f>
        <v>0</v>
      </c>
      <c r="G46" s="637">
        <f>'7 Proiectii financiare_V,Ch act'!G152-'7 Proiectii financiare_V,Ch act'!G75</f>
        <v>0</v>
      </c>
      <c r="H46" s="637">
        <f>'7 Proiectii financiare_V,Ch act'!H152-'7 Proiectii financiare_V,Ch act'!H75</f>
        <v>0</v>
      </c>
      <c r="I46" s="637">
        <f>'7 Proiectii financiare_V,Ch act'!I152-'7 Proiectii financiare_V,Ch act'!I75</f>
        <v>0</v>
      </c>
      <c r="J46" s="637">
        <f>'7 Proiectii financiare_V,Ch act'!J152-'7 Proiectii financiare_V,Ch act'!J75</f>
        <v>0</v>
      </c>
      <c r="K46" s="637">
        <f>'7 Proiectii financiare_V,Ch act'!K152-'7 Proiectii financiare_V,Ch act'!K75</f>
        <v>0</v>
      </c>
      <c r="L46" s="637">
        <f>'7 Proiectii financiare_V,Ch act'!L152-'7 Proiectii financiare_V,Ch act'!L75</f>
        <v>0</v>
      </c>
      <c r="M46" s="637">
        <f>'7 Proiectii financiare_V,Ch act'!M152-'7 Proiectii financiare_V,Ch act'!M75</f>
        <v>0</v>
      </c>
      <c r="N46" s="637">
        <f>'7 Proiectii financiare_V,Ch act'!N152-'7 Proiectii financiare_V,Ch act'!N75</f>
        <v>0</v>
      </c>
      <c r="O46" s="637">
        <f>'7 Proiectii financiare_V,Ch act'!O152-'7 Proiectii financiare_V,Ch act'!O75</f>
        <v>0</v>
      </c>
      <c r="P46" s="637">
        <f>'7 Proiectii financiare_V,Ch act'!P152-'7 Proiectii financiare_V,Ch act'!P75</f>
        <v>0</v>
      </c>
      <c r="Q46" s="637">
        <f>'7 Proiectii financiare_V,Ch act'!Q152-'7 Proiectii financiare_V,Ch act'!Q75</f>
        <v>0</v>
      </c>
      <c r="R46" s="638"/>
      <c r="AA46" s="640"/>
    </row>
    <row r="47" spans="1:27" s="602" customFormat="1" ht="24" customHeight="1" x14ac:dyDescent="0.25">
      <c r="A47" s="604" t="s">
        <v>124</v>
      </c>
      <c r="B47" s="154">
        <f t="shared" si="1"/>
        <v>0</v>
      </c>
      <c r="C47" s="154">
        <f>C23-C45</f>
        <v>0</v>
      </c>
      <c r="D47" s="154">
        <f t="shared" ref="D47:Q47" si="8">D23-D45</f>
        <v>0</v>
      </c>
      <c r="E47" s="154">
        <f t="shared" si="8"/>
        <v>0</v>
      </c>
      <c r="F47" s="154">
        <f t="shared" si="8"/>
        <v>0</v>
      </c>
      <c r="G47" s="154">
        <f t="shared" si="8"/>
        <v>0</v>
      </c>
      <c r="H47" s="154">
        <f t="shared" si="8"/>
        <v>0</v>
      </c>
      <c r="I47" s="154">
        <f t="shared" si="8"/>
        <v>0</v>
      </c>
      <c r="J47" s="154">
        <f t="shared" si="8"/>
        <v>0</v>
      </c>
      <c r="K47" s="154">
        <f t="shared" si="8"/>
        <v>0</v>
      </c>
      <c r="L47" s="154">
        <f t="shared" si="8"/>
        <v>0</v>
      </c>
      <c r="M47" s="154">
        <f t="shared" si="8"/>
        <v>0</v>
      </c>
      <c r="N47" s="154">
        <f t="shared" si="8"/>
        <v>0</v>
      </c>
      <c r="O47" s="154">
        <f t="shared" si="8"/>
        <v>0</v>
      </c>
      <c r="P47" s="154">
        <f t="shared" si="8"/>
        <v>0</v>
      </c>
      <c r="Q47" s="154">
        <f t="shared" si="8"/>
        <v>0</v>
      </c>
      <c r="R47" s="601"/>
      <c r="AA47" s="603"/>
    </row>
    <row r="48" spans="1:27" s="41" customFormat="1" ht="15.75" x14ac:dyDescent="0.25">
      <c r="A48" s="572"/>
      <c r="B48" s="660"/>
      <c r="C48" s="656"/>
      <c r="D48" s="656"/>
      <c r="E48" s="656"/>
      <c r="F48" s="656"/>
      <c r="G48" s="656"/>
      <c r="H48" s="584"/>
      <c r="I48" s="657"/>
      <c r="J48" s="584"/>
      <c r="K48" s="584"/>
      <c r="L48" s="584"/>
      <c r="M48" s="584"/>
      <c r="N48" s="74"/>
      <c r="O48" s="74"/>
      <c r="P48" s="74"/>
      <c r="Q48" s="74"/>
      <c r="R48" s="492"/>
    </row>
    <row r="49" spans="1:18" s="41" customFormat="1" ht="15.75" x14ac:dyDescent="0.25">
      <c r="A49" s="572"/>
      <c r="B49" s="660"/>
      <c r="C49" s="656"/>
      <c r="D49" s="656"/>
      <c r="E49" s="656"/>
      <c r="F49" s="656"/>
      <c r="G49" s="656"/>
      <c r="H49" s="584"/>
      <c r="I49" s="657"/>
      <c r="J49" s="584"/>
      <c r="K49" s="584"/>
      <c r="L49" s="584"/>
      <c r="M49" s="584"/>
      <c r="N49" s="74"/>
      <c r="O49" s="74"/>
      <c r="P49" s="74"/>
      <c r="Q49" s="74"/>
      <c r="R49" s="492"/>
    </row>
    <row r="50" spans="1:18" s="41" customFormat="1" ht="15.75" x14ac:dyDescent="0.25">
      <c r="A50" s="557" t="s">
        <v>41</v>
      </c>
      <c r="B50" s="653" t="s">
        <v>30</v>
      </c>
      <c r="C50" s="653">
        <v>0</v>
      </c>
      <c r="D50" s="653">
        <v>1</v>
      </c>
      <c r="E50" s="653">
        <v>2</v>
      </c>
      <c r="F50" s="653">
        <v>3</v>
      </c>
      <c r="G50" s="653">
        <v>4</v>
      </c>
      <c r="H50" s="653">
        <v>5</v>
      </c>
      <c r="I50" s="653">
        <v>6</v>
      </c>
      <c r="J50" s="653">
        <v>7</v>
      </c>
      <c r="K50" s="653">
        <v>8</v>
      </c>
      <c r="L50" s="653">
        <v>9</v>
      </c>
      <c r="M50" s="653">
        <v>10</v>
      </c>
      <c r="N50" s="653">
        <v>11</v>
      </c>
      <c r="O50" s="653">
        <v>12</v>
      </c>
      <c r="P50" s="653">
        <v>13</v>
      </c>
      <c r="Q50" s="653">
        <v>14</v>
      </c>
      <c r="R50" s="492"/>
    </row>
    <row r="51" spans="1:18" s="41" customFormat="1" ht="15.75" x14ac:dyDescent="0.25">
      <c r="A51" s="589" t="s">
        <v>747</v>
      </c>
      <c r="B51" s="581">
        <f>SUM(C51:G51)</f>
        <v>0</v>
      </c>
      <c r="C51" s="585">
        <f>'6 Investitie'!E89</f>
        <v>0</v>
      </c>
      <c r="D51" s="585">
        <f>'6 Investitie'!F89</f>
        <v>0</v>
      </c>
      <c r="E51" s="585">
        <f>'6 Investitie'!G89</f>
        <v>0</v>
      </c>
      <c r="F51" s="585">
        <f>'6 Investitie'!H89</f>
        <v>0</v>
      </c>
      <c r="G51" s="585">
        <f>'6 Investitie'!I89</f>
        <v>0</v>
      </c>
      <c r="H51" s="584"/>
      <c r="I51" s="657"/>
      <c r="J51" s="584"/>
      <c r="K51" s="584"/>
      <c r="L51" s="584"/>
      <c r="M51" s="584"/>
      <c r="N51" s="74"/>
      <c r="O51" s="74"/>
      <c r="P51" s="74"/>
      <c r="Q51" s="74"/>
      <c r="R51" s="492"/>
    </row>
    <row r="52" spans="1:18" ht="25.5" x14ac:dyDescent="0.25">
      <c r="A52" s="580" t="str">
        <f>'6 Investitie'!B100</f>
        <v>ASISTENŢĂ FINANCIARĂ NERAMBURSABILĂ SOLICITATĂ</v>
      </c>
      <c r="B52" s="581">
        <f t="shared" ref="B52:B58" si="9">SUM(C52:G52)</f>
        <v>0</v>
      </c>
      <c r="C52" s="586">
        <f>'6 Investitie'!E100</f>
        <v>0</v>
      </c>
      <c r="D52" s="586">
        <f>'6 Investitie'!F100</f>
        <v>0</v>
      </c>
      <c r="E52" s="586">
        <f>'6 Investitie'!G100</f>
        <v>0</v>
      </c>
      <c r="F52" s="586">
        <f>'6 Investitie'!H100</f>
        <v>0</v>
      </c>
      <c r="G52" s="586">
        <f>'6 Investitie'!I100</f>
        <v>0</v>
      </c>
      <c r="H52" s="587"/>
      <c r="J52" s="587"/>
      <c r="K52" s="587"/>
      <c r="L52" s="587"/>
      <c r="M52" s="587"/>
    </row>
    <row r="53" spans="1:18" ht="15.75" x14ac:dyDescent="0.25">
      <c r="A53" s="580" t="str">
        <f>'6 Investitie'!B101</f>
        <v>CONTRIBUTIE PROPRIE, din care:</v>
      </c>
      <c r="B53" s="581">
        <f t="shared" si="9"/>
        <v>0</v>
      </c>
      <c r="C53" s="586">
        <f>'6 Investitie'!E101</f>
        <v>0</v>
      </c>
      <c r="D53" s="586">
        <f>'6 Investitie'!F101</f>
        <v>0</v>
      </c>
      <c r="E53" s="586">
        <f>'6 Investitie'!G101</f>
        <v>0</v>
      </c>
      <c r="F53" s="586">
        <f>'6 Investitie'!H101</f>
        <v>0</v>
      </c>
      <c r="G53" s="586">
        <f>'6 Investitie'!I101</f>
        <v>0</v>
      </c>
      <c r="H53" s="587"/>
      <c r="J53" s="587"/>
      <c r="K53" s="587"/>
      <c r="L53" s="587"/>
      <c r="M53" s="587"/>
    </row>
    <row r="54" spans="1:18" x14ac:dyDescent="0.2">
      <c r="A54" s="580" t="str">
        <f>'6 Investitie'!B102</f>
        <v>Surse proprii</v>
      </c>
      <c r="B54" s="581">
        <f t="shared" si="9"/>
        <v>0</v>
      </c>
      <c r="C54" s="586">
        <f>'6 Investitie'!E102</f>
        <v>0</v>
      </c>
      <c r="D54" s="586">
        <f>'6 Investitie'!F102</f>
        <v>0</v>
      </c>
      <c r="E54" s="586">
        <f>'6 Investitie'!G102</f>
        <v>0</v>
      </c>
      <c r="F54" s="586">
        <f>'6 Investitie'!H102</f>
        <v>0</v>
      </c>
      <c r="G54" s="586">
        <f>'6 Investitie'!I102</f>
        <v>0</v>
      </c>
    </row>
    <row r="55" spans="1:18" x14ac:dyDescent="0.2">
      <c r="A55" s="580" t="str">
        <f>'6 Investitie'!B103</f>
        <v>Contributie publica</v>
      </c>
      <c r="B55" s="581">
        <f t="shared" si="9"/>
        <v>0</v>
      </c>
      <c r="C55" s="586">
        <f>'6 Investitie'!E103</f>
        <v>0</v>
      </c>
      <c r="D55" s="586">
        <f>'6 Investitie'!F103</f>
        <v>0</v>
      </c>
      <c r="E55" s="586">
        <f>'6 Investitie'!G103</f>
        <v>0</v>
      </c>
      <c r="F55" s="586">
        <f>'6 Investitie'!H103</f>
        <v>0</v>
      </c>
      <c r="G55" s="586">
        <f>'6 Investitie'!I103</f>
        <v>0</v>
      </c>
    </row>
    <row r="56" spans="1:18" x14ac:dyDescent="0.2">
      <c r="A56" s="580" t="str">
        <f>'6 Investitie'!B104</f>
        <v>Imprumuturi bancare (surse imprumutate)</v>
      </c>
      <c r="B56" s="581">
        <f t="shared" si="9"/>
        <v>0</v>
      </c>
      <c r="C56" s="586">
        <f>'6 Investitie'!E104</f>
        <v>0</v>
      </c>
      <c r="D56" s="586">
        <f>'6 Investitie'!F104</f>
        <v>0</v>
      </c>
      <c r="E56" s="586">
        <f>'6 Investitie'!G104</f>
        <v>0</v>
      </c>
      <c r="F56" s="586">
        <f>'6 Investitie'!H104</f>
        <v>0</v>
      </c>
      <c r="G56" s="586">
        <f>'6 Investitie'!I104</f>
        <v>0</v>
      </c>
    </row>
    <row r="58" spans="1:18" x14ac:dyDescent="0.2">
      <c r="A58" s="580" t="str">
        <f>'6 Investitie'!B112</f>
        <v>Rambursare imprumut (incl.dobanzi)</v>
      </c>
      <c r="B58" s="581">
        <f t="shared" si="9"/>
        <v>0</v>
      </c>
      <c r="C58" s="586">
        <f>'6 Investitie'!E112</f>
        <v>0</v>
      </c>
      <c r="D58" s="586">
        <f>'6 Investitie'!F112</f>
        <v>0</v>
      </c>
      <c r="E58" s="586">
        <f>'6 Investitie'!G112</f>
        <v>0</v>
      </c>
      <c r="F58" s="586">
        <f>'6 Investitie'!H112</f>
        <v>0</v>
      </c>
      <c r="G58" s="586">
        <f>'6 Investitie'!I112</f>
        <v>0</v>
      </c>
      <c r="H58" s="586">
        <f>'6 Investitie'!J112</f>
        <v>0</v>
      </c>
      <c r="I58" s="586">
        <f>'6 Investitie'!K112</f>
        <v>0</v>
      </c>
      <c r="J58" s="586">
        <f>'6 Investitie'!L112</f>
        <v>0</v>
      </c>
      <c r="K58" s="586">
        <f>'6 Investitie'!M112</f>
        <v>0</v>
      </c>
      <c r="L58" s="586">
        <f>'6 Investitie'!N112</f>
        <v>0</v>
      </c>
      <c r="M58" s="586">
        <f>'6 Investitie'!O112</f>
        <v>0</v>
      </c>
      <c r="N58" s="586">
        <f>'6 Investitie'!P112</f>
        <v>0</v>
      </c>
      <c r="O58" s="586">
        <f>'6 Investitie'!Q112</f>
        <v>0</v>
      </c>
      <c r="P58" s="586">
        <f>'6 Investitie'!R112</f>
        <v>0</v>
      </c>
      <c r="Q58" s="586">
        <f>'6 Investitie'!S112</f>
        <v>0</v>
      </c>
    </row>
    <row r="61" spans="1:18" s="41" customFormat="1" ht="35.25" customHeight="1" x14ac:dyDescent="0.25">
      <c r="A61" s="557" t="s">
        <v>746</v>
      </c>
      <c r="B61" s="496"/>
      <c r="C61" s="496"/>
      <c r="D61" s="496"/>
      <c r="E61" s="496"/>
      <c r="F61" s="496"/>
      <c r="G61" s="496"/>
      <c r="H61" s="43"/>
      <c r="I61" s="657"/>
      <c r="J61" s="43"/>
      <c r="K61" s="43"/>
      <c r="L61" s="43"/>
      <c r="M61" s="43"/>
      <c r="N61" s="57"/>
      <c r="O61" s="57"/>
      <c r="P61" s="57"/>
      <c r="Q61" s="57"/>
      <c r="R61" s="492"/>
    </row>
    <row r="62" spans="1:18" s="41" customFormat="1" ht="15.75" x14ac:dyDescent="0.25">
      <c r="A62" s="566"/>
      <c r="B62" s="567"/>
      <c r="C62" s="567"/>
      <c r="D62" s="567"/>
      <c r="E62" s="567"/>
      <c r="F62" s="496"/>
      <c r="G62" s="496"/>
      <c r="H62" s="42"/>
      <c r="I62" s="669"/>
      <c r="J62" s="42"/>
      <c r="K62" s="42"/>
      <c r="L62" s="42"/>
      <c r="M62" s="42"/>
      <c r="N62" s="57"/>
      <c r="O62" s="57"/>
      <c r="P62" s="57"/>
      <c r="Q62" s="57"/>
      <c r="R62" s="492"/>
    </row>
    <row r="63" spans="1:18" s="41" customFormat="1" ht="15.75" x14ac:dyDescent="0.25">
      <c r="A63" s="851" t="s">
        <v>722</v>
      </c>
      <c r="B63" s="851"/>
      <c r="C63" s="851"/>
      <c r="D63" s="851"/>
      <c r="E63" s="851"/>
      <c r="F63" s="851"/>
      <c r="G63" s="496"/>
      <c r="H63" s="42"/>
      <c r="I63" s="669"/>
      <c r="J63" s="42"/>
      <c r="K63" s="42"/>
      <c r="L63" s="42"/>
      <c r="M63" s="42"/>
      <c r="N63" s="57"/>
      <c r="O63" s="57"/>
      <c r="P63" s="57"/>
      <c r="Q63" s="57"/>
      <c r="R63" s="492"/>
    </row>
    <row r="64" spans="1:18" s="41" customFormat="1" ht="15.75" x14ac:dyDescent="0.25">
      <c r="A64" s="851" t="s">
        <v>723</v>
      </c>
      <c r="B64" s="851"/>
      <c r="C64" s="851"/>
      <c r="D64" s="851"/>
      <c r="E64" s="851"/>
      <c r="F64" s="851"/>
      <c r="G64" s="496"/>
      <c r="H64" s="43"/>
      <c r="I64" s="657"/>
      <c r="J64" s="43"/>
      <c r="K64" s="43"/>
      <c r="L64" s="43"/>
      <c r="M64" s="43"/>
      <c r="N64" s="57"/>
      <c r="O64" s="57"/>
      <c r="P64" s="57"/>
      <c r="Q64" s="57"/>
      <c r="R64" s="492"/>
    </row>
    <row r="65" spans="1:18" s="41" customFormat="1" ht="21.75" customHeight="1" x14ac:dyDescent="0.25">
      <c r="A65" s="851" t="s">
        <v>724</v>
      </c>
      <c r="B65" s="956"/>
      <c r="C65" s="956"/>
      <c r="D65" s="956"/>
      <c r="E65" s="956"/>
      <c r="F65" s="670"/>
      <c r="G65" s="496"/>
      <c r="H65" s="43"/>
      <c r="I65" s="657"/>
      <c r="J65" s="43"/>
      <c r="K65" s="43"/>
      <c r="L65" s="43"/>
      <c r="M65" s="43"/>
      <c r="N65" s="57"/>
      <c r="O65" s="57"/>
      <c r="P65" s="57"/>
      <c r="Q65" s="57"/>
      <c r="R65" s="492"/>
    </row>
    <row r="66" spans="1:18" s="41" customFormat="1" ht="59.25" customHeight="1" x14ac:dyDescent="0.25">
      <c r="A66" s="851" t="s">
        <v>725</v>
      </c>
      <c r="B66" s="956"/>
      <c r="C66" s="956"/>
      <c r="D66" s="956"/>
      <c r="E66" s="956"/>
      <c r="F66" s="670"/>
      <c r="G66" s="496"/>
      <c r="H66" s="42"/>
      <c r="I66" s="669"/>
      <c r="J66" s="42"/>
      <c r="K66" s="42"/>
      <c r="L66" s="42"/>
      <c r="M66" s="42"/>
      <c r="N66" s="57"/>
      <c r="O66" s="57"/>
      <c r="P66" s="57"/>
      <c r="Q66" s="57"/>
      <c r="R66" s="492"/>
    </row>
    <row r="67" spans="1:18" s="41" customFormat="1" ht="33" customHeight="1" x14ac:dyDescent="0.25">
      <c r="A67" s="961" t="s">
        <v>726</v>
      </c>
      <c r="B67" s="956"/>
      <c r="C67" s="956"/>
      <c r="D67" s="956"/>
      <c r="E67" s="956"/>
      <c r="F67" s="670"/>
      <c r="G67" s="496"/>
      <c r="H67" s="42"/>
      <c r="I67" s="669"/>
      <c r="J67" s="42"/>
      <c r="K67" s="42"/>
      <c r="L67" s="42"/>
      <c r="M67" s="42"/>
      <c r="N67" s="57"/>
      <c r="O67" s="57"/>
      <c r="P67" s="57"/>
      <c r="Q67" s="57"/>
      <c r="R67" s="492"/>
    </row>
    <row r="68" spans="1:18" s="41" customFormat="1" ht="53.25" customHeight="1" x14ac:dyDescent="0.25">
      <c r="A68" s="961" t="s">
        <v>727</v>
      </c>
      <c r="B68" s="956"/>
      <c r="C68" s="956"/>
      <c r="D68" s="956"/>
      <c r="E68" s="956"/>
      <c r="F68" s="670"/>
      <c r="G68" s="496"/>
      <c r="H68" s="42"/>
      <c r="I68" s="669"/>
      <c r="J68" s="42"/>
      <c r="K68" s="42"/>
      <c r="L68" s="42"/>
      <c r="M68" s="42"/>
      <c r="N68" s="57"/>
      <c r="O68" s="57"/>
      <c r="P68" s="57"/>
      <c r="Q68" s="57"/>
      <c r="R68" s="492"/>
    </row>
    <row r="69" spans="1:18" s="41" customFormat="1" ht="15.75" x14ac:dyDescent="0.25">
      <c r="A69" s="851" t="s">
        <v>728</v>
      </c>
      <c r="B69" s="956"/>
      <c r="C69" s="956"/>
      <c r="D69" s="956"/>
      <c r="E69" s="956"/>
      <c r="F69" s="670"/>
      <c r="G69" s="496"/>
      <c r="H69" s="42"/>
      <c r="I69" s="669"/>
      <c r="J69" s="42"/>
      <c r="K69" s="42"/>
      <c r="L69" s="42"/>
      <c r="M69" s="42"/>
      <c r="N69" s="57"/>
      <c r="O69" s="57"/>
      <c r="P69" s="57"/>
      <c r="Q69" s="57"/>
      <c r="R69" s="492"/>
    </row>
    <row r="70" spans="1:18" s="41" customFormat="1" ht="33.75" customHeight="1" x14ac:dyDescent="0.25">
      <c r="A70" s="962" t="s">
        <v>734</v>
      </c>
      <c r="B70" s="954"/>
      <c r="C70" s="954"/>
      <c r="D70" s="954"/>
      <c r="E70" s="954"/>
      <c r="F70" s="670"/>
      <c r="G70" s="496"/>
      <c r="H70" s="43"/>
      <c r="I70" s="657"/>
      <c r="J70" s="43"/>
      <c r="K70" s="43"/>
      <c r="L70" s="43"/>
      <c r="M70" s="43"/>
      <c r="N70" s="57"/>
      <c r="O70" s="57"/>
      <c r="P70" s="57"/>
      <c r="Q70" s="57"/>
      <c r="R70" s="492"/>
    </row>
    <row r="71" spans="1:18" s="41" customFormat="1" ht="33.75" customHeight="1" x14ac:dyDescent="0.25">
      <c r="A71" s="962" t="s">
        <v>729</v>
      </c>
      <c r="B71" s="954"/>
      <c r="C71" s="954"/>
      <c r="D71" s="954"/>
      <c r="E71" s="954"/>
      <c r="F71" s="670"/>
      <c r="G71" s="496"/>
      <c r="H71" s="42"/>
      <c r="I71" s="657"/>
      <c r="J71" s="42"/>
      <c r="K71" s="42"/>
      <c r="L71" s="42"/>
      <c r="M71" s="42"/>
      <c r="N71" s="57"/>
      <c r="O71" s="57"/>
      <c r="P71" s="57"/>
      <c r="Q71" s="57"/>
      <c r="R71" s="492"/>
    </row>
    <row r="72" spans="1:18" s="41" customFormat="1" ht="74.25" customHeight="1" x14ac:dyDescent="0.2">
      <c r="A72" s="851" t="s">
        <v>730</v>
      </c>
      <c r="B72" s="956"/>
      <c r="C72" s="956"/>
      <c r="D72" s="956"/>
      <c r="E72" s="956"/>
      <c r="F72" s="670"/>
      <c r="G72" s="496"/>
      <c r="H72" s="496"/>
      <c r="I72" s="671"/>
      <c r="J72" s="672"/>
      <c r="K72" s="672"/>
      <c r="L72" s="673"/>
      <c r="M72" s="673"/>
      <c r="N72" s="57"/>
      <c r="O72" s="57"/>
      <c r="P72" s="57"/>
      <c r="Q72" s="57"/>
      <c r="R72" s="492"/>
    </row>
    <row r="73" spans="1:18" s="41" customFormat="1" ht="72" customHeight="1" x14ac:dyDescent="0.25">
      <c r="A73" s="961" t="s">
        <v>731</v>
      </c>
      <c r="B73" s="956"/>
      <c r="C73" s="956"/>
      <c r="D73" s="956"/>
      <c r="E73" s="956"/>
      <c r="F73" s="496"/>
      <c r="G73" s="496"/>
      <c r="H73" s="42"/>
      <c r="I73" s="671"/>
      <c r="J73" s="672"/>
      <c r="K73" s="672"/>
      <c r="L73" s="673"/>
      <c r="M73" s="673"/>
      <c r="N73" s="57"/>
      <c r="O73" s="57"/>
      <c r="P73" s="57"/>
      <c r="Q73" s="57"/>
      <c r="R73" s="492"/>
    </row>
    <row r="74" spans="1:18" s="41" customFormat="1" ht="51" customHeight="1" x14ac:dyDescent="0.2">
      <c r="A74" s="953" t="s">
        <v>732</v>
      </c>
      <c r="B74" s="954"/>
      <c r="C74" s="954"/>
      <c r="D74" s="954"/>
      <c r="E74" s="954"/>
      <c r="F74" s="793" t="s">
        <v>874</v>
      </c>
      <c r="G74" s="953" t="s">
        <v>875</v>
      </c>
      <c r="H74" s="954"/>
      <c r="I74" s="954"/>
      <c r="J74" s="954"/>
      <c r="K74" s="954"/>
      <c r="L74" s="496"/>
      <c r="M74" s="496"/>
      <c r="N74" s="57"/>
      <c r="O74" s="57"/>
      <c r="P74" s="57"/>
      <c r="Q74" s="57"/>
      <c r="R74" s="492"/>
    </row>
    <row r="75" spans="1:18" s="41" customFormat="1" ht="47.25" customHeight="1" x14ac:dyDescent="0.25">
      <c r="A75" s="575" t="s">
        <v>733</v>
      </c>
      <c r="B75" s="496"/>
      <c r="C75" s="496"/>
      <c r="D75" s="496"/>
      <c r="E75" s="496"/>
      <c r="F75" s="496"/>
      <c r="G75" s="851" t="s">
        <v>733</v>
      </c>
      <c r="H75" s="851"/>
      <c r="I75" s="851"/>
      <c r="J75" s="496"/>
      <c r="K75" s="496"/>
      <c r="L75" s="43"/>
      <c r="M75" s="43"/>
      <c r="N75" s="57"/>
      <c r="O75" s="57"/>
      <c r="P75" s="57"/>
      <c r="Q75" s="57"/>
      <c r="R75" s="492"/>
    </row>
    <row r="76" spans="1:18" s="41" customFormat="1" ht="35.25" customHeight="1" x14ac:dyDescent="0.25">
      <c r="A76" s="955" t="s">
        <v>877</v>
      </c>
      <c r="B76" s="851"/>
      <c r="C76" s="851"/>
      <c r="D76" s="851"/>
      <c r="E76" s="851"/>
      <c r="F76" s="496"/>
      <c r="G76" s="955" t="s">
        <v>876</v>
      </c>
      <c r="H76" s="851"/>
      <c r="I76" s="851"/>
      <c r="J76" s="851"/>
      <c r="K76" s="851"/>
      <c r="L76" s="43"/>
      <c r="M76" s="43"/>
      <c r="N76" s="57"/>
      <c r="O76" s="57"/>
      <c r="P76" s="57"/>
      <c r="Q76" s="57"/>
      <c r="R76" s="492"/>
    </row>
    <row r="77" spans="1:18" s="41" customFormat="1" ht="57.75" customHeight="1" x14ac:dyDescent="0.25">
      <c r="A77" s="955" t="s">
        <v>878</v>
      </c>
      <c r="B77" s="956"/>
      <c r="C77" s="956"/>
      <c r="D77" s="956"/>
      <c r="E77" s="956"/>
      <c r="F77" s="496"/>
      <c r="G77" s="851" t="s">
        <v>879</v>
      </c>
      <c r="H77" s="956"/>
      <c r="I77" s="956"/>
      <c r="J77" s="956"/>
      <c r="K77" s="956"/>
      <c r="L77" s="43"/>
      <c r="M77" s="43"/>
      <c r="N77" s="57"/>
      <c r="O77" s="57"/>
      <c r="P77" s="57"/>
      <c r="Q77" s="57"/>
      <c r="R77" s="492"/>
    </row>
    <row r="78" spans="1:18" s="41" customFormat="1" ht="54" customHeight="1" x14ac:dyDescent="0.25">
      <c r="A78" s="851" t="s">
        <v>735</v>
      </c>
      <c r="B78" s="956"/>
      <c r="C78" s="956"/>
      <c r="D78" s="956"/>
      <c r="E78" s="956"/>
      <c r="F78" s="496"/>
      <c r="G78" s="496"/>
      <c r="H78" s="43"/>
      <c r="I78" s="657"/>
      <c r="J78" s="43"/>
      <c r="K78" s="43"/>
      <c r="L78" s="43"/>
      <c r="M78" s="43"/>
      <c r="N78" s="57"/>
      <c r="O78" s="57"/>
      <c r="P78" s="57"/>
      <c r="Q78" s="57"/>
      <c r="R78" s="492"/>
    </row>
    <row r="79" spans="1:18" s="41" customFormat="1" ht="16.5" thickBot="1" x14ac:dyDescent="0.3">
      <c r="A79" s="566"/>
      <c r="B79" s="496"/>
      <c r="C79" s="496"/>
      <c r="D79" s="496"/>
      <c r="E79" s="496"/>
      <c r="F79" s="496"/>
      <c r="G79" s="496"/>
      <c r="H79" s="43"/>
      <c r="I79" s="657"/>
      <c r="J79" s="43"/>
      <c r="K79" s="43"/>
      <c r="L79" s="43"/>
      <c r="M79" s="43"/>
      <c r="N79" s="57"/>
      <c r="O79" s="57"/>
      <c r="P79" s="57"/>
      <c r="Q79" s="57"/>
      <c r="R79" s="492"/>
    </row>
    <row r="80" spans="1:18" s="41" customFormat="1" ht="34.5" x14ac:dyDescent="0.25">
      <c r="A80" s="521" t="s">
        <v>736</v>
      </c>
      <c r="B80" s="674"/>
      <c r="C80" s="675" t="s">
        <v>740</v>
      </c>
      <c r="D80" s="496"/>
      <c r="E80" s="793" t="s">
        <v>874</v>
      </c>
      <c r="F80" s="496"/>
      <c r="G80" s="957" t="s">
        <v>880</v>
      </c>
      <c r="H80" s="958"/>
      <c r="I80" s="958"/>
      <c r="J80" s="795"/>
      <c r="K80" s="794" t="s">
        <v>740</v>
      </c>
      <c r="M80" s="43"/>
      <c r="N80" s="57"/>
      <c r="O80" s="57"/>
      <c r="P80" s="57"/>
      <c r="Q80" s="57"/>
      <c r="R80" s="492"/>
    </row>
    <row r="81" spans="1:18" s="41" customFormat="1" ht="31.5" customHeight="1" x14ac:dyDescent="0.25">
      <c r="A81" s="576" t="s">
        <v>737</v>
      </c>
      <c r="B81" s="682">
        <f>'9 Rentabilitate investitie'!B4</f>
        <v>0.04</v>
      </c>
      <c r="C81" s="496"/>
      <c r="D81" s="496"/>
      <c r="E81" s="496"/>
      <c r="F81" s="496"/>
      <c r="G81" s="951" t="s">
        <v>881</v>
      </c>
      <c r="H81" s="952"/>
      <c r="I81" s="952"/>
      <c r="J81" s="796"/>
      <c r="K81" s="794" t="s">
        <v>740</v>
      </c>
      <c r="M81" s="43"/>
      <c r="N81" s="57"/>
      <c r="O81" s="57"/>
      <c r="P81" s="57"/>
      <c r="Q81" s="57"/>
      <c r="R81" s="492"/>
    </row>
    <row r="82" spans="1:18" s="41" customFormat="1" ht="15.75" x14ac:dyDescent="0.25">
      <c r="A82" s="576" t="s">
        <v>860</v>
      </c>
      <c r="B82" s="677"/>
      <c r="C82" s="675" t="s">
        <v>740</v>
      </c>
      <c r="D82" s="496"/>
      <c r="E82" s="496"/>
      <c r="F82" s="496"/>
      <c r="G82" s="797"/>
      <c r="H82" s="43"/>
      <c r="I82" s="657"/>
      <c r="J82" s="798"/>
      <c r="K82" s="43"/>
      <c r="L82" s="43"/>
      <c r="M82" s="43"/>
      <c r="N82" s="57"/>
      <c r="O82" s="57"/>
      <c r="P82" s="57"/>
      <c r="Q82" s="57"/>
      <c r="R82" s="492"/>
    </row>
    <row r="83" spans="1:18" s="41" customFormat="1" ht="15.75" x14ac:dyDescent="0.25">
      <c r="A83" s="577"/>
      <c r="B83" s="676"/>
      <c r="C83" s="496"/>
      <c r="D83" s="496"/>
      <c r="E83" s="496"/>
      <c r="F83" s="496"/>
      <c r="G83" s="578" t="s">
        <v>738</v>
      </c>
      <c r="H83" s="496"/>
      <c r="I83" s="496"/>
      <c r="J83" s="798"/>
      <c r="K83" s="43"/>
      <c r="L83" s="43"/>
      <c r="M83" s="43"/>
      <c r="N83" s="57"/>
      <c r="O83" s="57"/>
      <c r="P83" s="57"/>
      <c r="Q83" s="57"/>
      <c r="R83" s="492"/>
    </row>
    <row r="84" spans="1:18" s="41" customFormat="1" ht="16.5" thickBot="1" x14ac:dyDescent="0.3">
      <c r="A84" s="578" t="s">
        <v>738</v>
      </c>
      <c r="B84" s="676"/>
      <c r="C84" s="496"/>
      <c r="D84" s="496"/>
      <c r="E84" s="496"/>
      <c r="F84" s="496"/>
      <c r="G84" s="799"/>
      <c r="H84" s="800" t="s">
        <v>739</v>
      </c>
      <c r="I84" s="801" t="str">
        <f>IFERROR(H79/(H80-H81),"")</f>
        <v/>
      </c>
      <c r="J84" s="802">
        <f>J80-J81</f>
        <v>0</v>
      </c>
      <c r="K84" s="201" t="s">
        <v>162</v>
      </c>
      <c r="L84" s="43"/>
      <c r="M84" s="43"/>
      <c r="N84" s="57"/>
      <c r="O84" s="57"/>
      <c r="P84" s="57"/>
      <c r="Q84" s="57"/>
      <c r="R84" s="492"/>
    </row>
    <row r="85" spans="1:18" s="41" customFormat="1" ht="16.5" thickBot="1" x14ac:dyDescent="0.3">
      <c r="A85" s="579" t="s">
        <v>739</v>
      </c>
      <c r="B85" s="582">
        <f>IFERROR(B80/(B81-B82),"")</f>
        <v>0</v>
      </c>
      <c r="C85" s="201" t="s">
        <v>162</v>
      </c>
      <c r="D85" s="496"/>
      <c r="E85" s="496"/>
      <c r="F85" s="496"/>
      <c r="G85" s="496"/>
      <c r="H85" s="43"/>
      <c r="I85" s="657"/>
      <c r="J85" s="43"/>
      <c r="K85" s="43"/>
      <c r="L85" s="43"/>
      <c r="M85" s="43"/>
      <c r="N85" s="57"/>
      <c r="O85" s="57"/>
      <c r="P85" s="57"/>
      <c r="Q85" s="57"/>
      <c r="R85" s="492"/>
    </row>
    <row r="86" spans="1:18" x14ac:dyDescent="0.2">
      <c r="B86" s="574"/>
      <c r="C86" s="574"/>
      <c r="D86" s="574"/>
      <c r="E86" s="574"/>
      <c r="F86" s="574"/>
      <c r="G86" s="574"/>
      <c r="H86" s="574"/>
      <c r="J86" s="574"/>
      <c r="K86" s="574"/>
      <c r="L86" s="574"/>
      <c r="M86" s="574"/>
      <c r="N86" s="678"/>
      <c r="O86" s="678"/>
      <c r="P86" s="678"/>
      <c r="Q86" s="678"/>
    </row>
    <row r="87" spans="1:18" x14ac:dyDescent="0.2">
      <c r="B87" s="574"/>
      <c r="C87" s="574"/>
      <c r="D87" s="574"/>
      <c r="E87" s="574"/>
      <c r="F87" s="574"/>
      <c r="G87" s="574"/>
      <c r="H87" s="574"/>
      <c r="J87" s="574"/>
      <c r="K87" s="574"/>
      <c r="L87" s="574"/>
      <c r="M87" s="574"/>
      <c r="N87" s="678"/>
      <c r="O87" s="678"/>
      <c r="P87" s="678"/>
      <c r="Q87" s="678"/>
    </row>
    <row r="88" spans="1:18" x14ac:dyDescent="0.2">
      <c r="B88" s="574"/>
      <c r="C88" s="574"/>
      <c r="D88" s="574"/>
      <c r="E88" s="574"/>
      <c r="F88" s="574"/>
      <c r="G88" s="574"/>
      <c r="H88" s="574"/>
      <c r="J88" s="574"/>
      <c r="K88" s="574"/>
      <c r="L88" s="574"/>
      <c r="M88" s="574"/>
      <c r="N88" s="678"/>
      <c r="O88" s="678"/>
      <c r="P88" s="678"/>
      <c r="Q88" s="678"/>
    </row>
    <row r="89" spans="1:18" x14ac:dyDescent="0.2">
      <c r="B89" s="574"/>
      <c r="C89" s="574"/>
      <c r="D89" s="574"/>
      <c r="E89" s="574"/>
      <c r="F89" s="574"/>
      <c r="G89" s="574"/>
      <c r="H89" s="574"/>
      <c r="J89" s="574"/>
      <c r="K89" s="574"/>
      <c r="L89" s="574"/>
      <c r="M89" s="574"/>
      <c r="N89" s="678"/>
      <c r="O89" s="678"/>
      <c r="P89" s="678"/>
      <c r="Q89" s="678"/>
    </row>
  </sheetData>
  <mergeCells count="24">
    <mergeCell ref="A67:E67"/>
    <mergeCell ref="A68:E68"/>
    <mergeCell ref="A69:E69"/>
    <mergeCell ref="A70:E70"/>
    <mergeCell ref="A71:E71"/>
    <mergeCell ref="A78:E78"/>
    <mergeCell ref="A72:E72"/>
    <mergeCell ref="A73:E73"/>
    <mergeCell ref="A74:E74"/>
    <mergeCell ref="A76:E76"/>
    <mergeCell ref="A77:E77"/>
    <mergeCell ref="A65:E65"/>
    <mergeCell ref="A66:E66"/>
    <mergeCell ref="A4:M4"/>
    <mergeCell ref="A2:H2"/>
    <mergeCell ref="D5:Q5"/>
    <mergeCell ref="A63:F63"/>
    <mergeCell ref="A64:F64"/>
    <mergeCell ref="G81:I81"/>
    <mergeCell ref="G74:K74"/>
    <mergeCell ref="G76:K76"/>
    <mergeCell ref="G77:K77"/>
    <mergeCell ref="G75:I75"/>
    <mergeCell ref="G80:I80"/>
  </mergeCells>
  <pageMargins left="0.25" right="0.25" top="0.75" bottom="0.75" header="0.3" footer="0.3"/>
  <pageSetup paperSize="8" scale="5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24"/>
  <sheetViews>
    <sheetView workbookViewId="0">
      <selection sqref="A1:Q24"/>
    </sheetView>
  </sheetViews>
  <sheetFormatPr defaultRowHeight="12.75" x14ac:dyDescent="0.2"/>
  <cols>
    <col min="1" max="1" width="33.7109375" style="516" customWidth="1"/>
    <col min="2" max="2" width="12.42578125" customWidth="1"/>
    <col min="3" max="4" width="16.5703125" style="83" customWidth="1"/>
    <col min="5" max="17" width="16.5703125" customWidth="1"/>
  </cols>
  <sheetData>
    <row r="1" spans="1:22" s="63" customFormat="1" ht="33" customHeight="1" x14ac:dyDescent="0.3">
      <c r="A1" s="964" t="s">
        <v>721</v>
      </c>
      <c r="B1" s="964"/>
      <c r="C1" s="964"/>
      <c r="D1" s="964"/>
      <c r="E1" s="964"/>
      <c r="F1" s="964"/>
      <c r="G1" s="458"/>
      <c r="H1" s="458"/>
      <c r="I1" s="458"/>
      <c r="J1" s="458"/>
      <c r="K1" s="458"/>
      <c r="L1" s="458"/>
    </row>
    <row r="2" spans="1:22" s="63" customFormat="1" ht="19.5" customHeight="1" x14ac:dyDescent="0.2">
      <c r="A2" s="963" t="s">
        <v>589</v>
      </c>
      <c r="B2" s="963"/>
      <c r="C2" s="963"/>
      <c r="D2" s="963"/>
      <c r="E2" s="963"/>
      <c r="F2" s="963"/>
      <c r="G2" s="963"/>
      <c r="H2" s="963"/>
      <c r="I2" s="963"/>
      <c r="J2" s="963"/>
      <c r="K2" s="963"/>
      <c r="L2" s="963"/>
    </row>
    <row r="3" spans="1:22" s="163" customFormat="1" x14ac:dyDescent="0.2">
      <c r="A3" s="509"/>
      <c r="C3" s="464"/>
      <c r="D3" s="464"/>
    </row>
    <row r="4" spans="1:22" s="163" customFormat="1" x14ac:dyDescent="0.2">
      <c r="A4" s="510" t="s">
        <v>46</v>
      </c>
      <c r="B4" s="465">
        <v>0.04</v>
      </c>
      <c r="C4" s="464"/>
      <c r="D4" s="464"/>
    </row>
    <row r="5" spans="1:22" s="466" customFormat="1" ht="13.5" x14ac:dyDescent="0.25">
      <c r="A5" s="511" t="s">
        <v>47</v>
      </c>
      <c r="B5" s="432" t="s">
        <v>48</v>
      </c>
      <c r="C5" s="164">
        <v>0</v>
      </c>
      <c r="D5" s="164">
        <v>1</v>
      </c>
      <c r="E5" s="164">
        <v>2</v>
      </c>
      <c r="F5" s="164">
        <v>3</v>
      </c>
      <c r="G5" s="164">
        <v>4</v>
      </c>
      <c r="H5" s="164">
        <v>5</v>
      </c>
      <c r="I5" s="164">
        <v>6</v>
      </c>
      <c r="J5" s="164">
        <v>7</v>
      </c>
      <c r="K5" s="164">
        <v>8</v>
      </c>
      <c r="L5" s="164">
        <v>9</v>
      </c>
      <c r="M5" s="164">
        <v>10</v>
      </c>
      <c r="N5" s="164">
        <v>11</v>
      </c>
      <c r="O5" s="164">
        <v>12</v>
      </c>
      <c r="P5" s="164">
        <v>13</v>
      </c>
      <c r="Q5" s="164">
        <v>14</v>
      </c>
    </row>
    <row r="6" spans="1:22" s="467" customFormat="1" ht="15" x14ac:dyDescent="0.2">
      <c r="A6" s="620" t="s">
        <v>863</v>
      </c>
      <c r="B6" s="74">
        <f t="shared" ref="B6:B13" si="0">SUM(C6:Q6)</f>
        <v>0</v>
      </c>
      <c r="C6" s="139">
        <f>'8 Proiectii financiare marginal'!C23-SUM('8 Proiectii financiare marginal'!C13:C14)-SUM('8 Proiectii financiare marginal'!C17:C18)</f>
        <v>0</v>
      </c>
      <c r="D6" s="139">
        <f>'8 Proiectii financiare marginal'!D23-SUM('8 Proiectii financiare marginal'!D13:D14)-SUM('8 Proiectii financiare marginal'!D17:D18)</f>
        <v>0</v>
      </c>
      <c r="E6" s="139">
        <f>'8 Proiectii financiare marginal'!E23-SUM('8 Proiectii financiare marginal'!E13:E14)-SUM('8 Proiectii financiare marginal'!E17:E18)</f>
        <v>0</v>
      </c>
      <c r="F6" s="139">
        <f>'8 Proiectii financiare marginal'!F23-SUM('8 Proiectii financiare marginal'!F13:F14)-SUM('8 Proiectii financiare marginal'!F17:F18)</f>
        <v>0</v>
      </c>
      <c r="G6" s="139">
        <f>'8 Proiectii financiare marginal'!G23-SUM('8 Proiectii financiare marginal'!G13:G14)-SUM('8 Proiectii financiare marginal'!G17:G18)</f>
        <v>0</v>
      </c>
      <c r="H6" s="139">
        <f>'8 Proiectii financiare marginal'!H23-SUM('8 Proiectii financiare marginal'!H13:H14)-SUM('8 Proiectii financiare marginal'!H17:H18)</f>
        <v>0</v>
      </c>
      <c r="I6" s="139">
        <f>'8 Proiectii financiare marginal'!I23-SUM('8 Proiectii financiare marginal'!I13:I14)-SUM('8 Proiectii financiare marginal'!I17:I18)</f>
        <v>0</v>
      </c>
      <c r="J6" s="139">
        <f>'8 Proiectii financiare marginal'!J23-SUM('8 Proiectii financiare marginal'!J13:J14)-SUM('8 Proiectii financiare marginal'!J17:J18)</f>
        <v>0</v>
      </c>
      <c r="K6" s="139">
        <f>'8 Proiectii financiare marginal'!K23-SUM('8 Proiectii financiare marginal'!K13:K14)-SUM('8 Proiectii financiare marginal'!K17:K18)</f>
        <v>0</v>
      </c>
      <c r="L6" s="139">
        <f>'8 Proiectii financiare marginal'!L23-SUM('8 Proiectii financiare marginal'!L13:L14)-SUM('8 Proiectii financiare marginal'!L17:L18)</f>
        <v>0</v>
      </c>
      <c r="M6" s="139">
        <f>'8 Proiectii financiare marginal'!M23-SUM('8 Proiectii financiare marginal'!M13:M14)-SUM('8 Proiectii financiare marginal'!M17:M18)</f>
        <v>0</v>
      </c>
      <c r="N6" s="139">
        <f>'8 Proiectii financiare marginal'!N23-SUM('8 Proiectii financiare marginal'!N13:N14)-SUM('8 Proiectii financiare marginal'!N17:N18)</f>
        <v>0</v>
      </c>
      <c r="O6" s="139">
        <f>'8 Proiectii financiare marginal'!O23-SUM('8 Proiectii financiare marginal'!O13:O14)-SUM('8 Proiectii financiare marginal'!O17:O18)</f>
        <v>0</v>
      </c>
      <c r="P6" s="139">
        <f>'8 Proiectii financiare marginal'!P23-SUM('8 Proiectii financiare marginal'!P13:P14)-SUM('8 Proiectii financiare marginal'!P17:P18)</f>
        <v>0</v>
      </c>
      <c r="Q6" s="139">
        <f>'8 Proiectii financiare marginal'!Q23-SUM('8 Proiectii financiare marginal'!Q13:Q14)-SUM('8 Proiectii financiare marginal'!Q17:Q18)</f>
        <v>0</v>
      </c>
      <c r="V6" s="109"/>
    </row>
    <row r="7" spans="1:22" s="467" customFormat="1" ht="15" x14ac:dyDescent="0.2">
      <c r="A7" s="193" t="s">
        <v>864</v>
      </c>
      <c r="B7" s="74">
        <f t="shared" si="0"/>
        <v>0</v>
      </c>
      <c r="C7" s="140"/>
      <c r="D7" s="140"/>
      <c r="E7" s="140"/>
      <c r="F7" s="140"/>
      <c r="G7" s="140"/>
      <c r="H7" s="140"/>
      <c r="I7" s="140"/>
      <c r="J7" s="140"/>
      <c r="K7" s="140"/>
      <c r="L7" s="140"/>
      <c r="M7" s="140"/>
      <c r="N7" s="140"/>
      <c r="O7" s="140"/>
      <c r="P7" s="140"/>
      <c r="Q7" s="140"/>
      <c r="V7" s="109"/>
    </row>
    <row r="8" spans="1:22" s="469" customFormat="1" ht="15" x14ac:dyDescent="0.2">
      <c r="A8" s="502" t="s">
        <v>49</v>
      </c>
      <c r="B8" s="54">
        <f t="shared" si="0"/>
        <v>0</v>
      </c>
      <c r="C8" s="468">
        <f>C6+C7</f>
        <v>0</v>
      </c>
      <c r="D8" s="468">
        <f>D6+D7</f>
        <v>0</v>
      </c>
      <c r="E8" s="468">
        <f t="shared" ref="E8:Q8" si="1">E6+E7</f>
        <v>0</v>
      </c>
      <c r="F8" s="468">
        <f t="shared" si="1"/>
        <v>0</v>
      </c>
      <c r="G8" s="468">
        <f t="shared" si="1"/>
        <v>0</v>
      </c>
      <c r="H8" s="468">
        <f t="shared" si="1"/>
        <v>0</v>
      </c>
      <c r="I8" s="468">
        <f t="shared" si="1"/>
        <v>0</v>
      </c>
      <c r="J8" s="468">
        <f t="shared" si="1"/>
        <v>0</v>
      </c>
      <c r="K8" s="468">
        <f t="shared" si="1"/>
        <v>0</v>
      </c>
      <c r="L8" s="468">
        <f t="shared" si="1"/>
        <v>0</v>
      </c>
      <c r="M8" s="468">
        <f t="shared" si="1"/>
        <v>0</v>
      </c>
      <c r="N8" s="468">
        <f t="shared" si="1"/>
        <v>0</v>
      </c>
      <c r="O8" s="468">
        <f t="shared" si="1"/>
        <v>0</v>
      </c>
      <c r="P8" s="468">
        <f t="shared" si="1"/>
        <v>0</v>
      </c>
      <c r="Q8" s="468">
        <f t="shared" si="1"/>
        <v>0</v>
      </c>
      <c r="V8" s="112"/>
    </row>
    <row r="9" spans="1:22" s="467" customFormat="1" ht="15" x14ac:dyDescent="0.2">
      <c r="A9" s="620" t="s">
        <v>788</v>
      </c>
      <c r="B9" s="74">
        <f t="shared" si="0"/>
        <v>0</v>
      </c>
      <c r="C9" s="74">
        <f>'8 Proiectii financiare marginal'!C45</f>
        <v>0</v>
      </c>
      <c r="D9" s="74">
        <f>'8 Proiectii financiare marginal'!D45</f>
        <v>0</v>
      </c>
      <c r="E9" s="74">
        <f>'8 Proiectii financiare marginal'!E45</f>
        <v>0</v>
      </c>
      <c r="F9" s="74">
        <f>'8 Proiectii financiare marginal'!F45</f>
        <v>0</v>
      </c>
      <c r="G9" s="74">
        <f>'8 Proiectii financiare marginal'!G45</f>
        <v>0</v>
      </c>
      <c r="H9" s="74">
        <f>'8 Proiectii financiare marginal'!H45</f>
        <v>0</v>
      </c>
      <c r="I9" s="74">
        <f>'8 Proiectii financiare marginal'!I45</f>
        <v>0</v>
      </c>
      <c r="J9" s="74">
        <f>'8 Proiectii financiare marginal'!J45</f>
        <v>0</v>
      </c>
      <c r="K9" s="74">
        <f>'8 Proiectii financiare marginal'!K45</f>
        <v>0</v>
      </c>
      <c r="L9" s="74">
        <f>'8 Proiectii financiare marginal'!L45</f>
        <v>0</v>
      </c>
      <c r="M9" s="74">
        <f>'8 Proiectii financiare marginal'!M45</f>
        <v>0</v>
      </c>
      <c r="N9" s="74">
        <f>'8 Proiectii financiare marginal'!N45</f>
        <v>0</v>
      </c>
      <c r="O9" s="74">
        <f>'8 Proiectii financiare marginal'!O45</f>
        <v>0</v>
      </c>
      <c r="P9" s="74">
        <f>'8 Proiectii financiare marginal'!P45</f>
        <v>0</v>
      </c>
      <c r="Q9" s="74">
        <f>'8 Proiectii financiare marginal'!Q45</f>
        <v>0</v>
      </c>
      <c r="V9" s="109"/>
    </row>
    <row r="10" spans="1:22" s="467" customFormat="1" ht="15" x14ac:dyDescent="0.2">
      <c r="A10" s="193" t="s">
        <v>280</v>
      </c>
      <c r="B10" s="74">
        <f t="shared" si="0"/>
        <v>0</v>
      </c>
      <c r="C10" s="74">
        <f>'6 Investitie'!E89</f>
        <v>0</v>
      </c>
      <c r="D10" s="74">
        <f>'6 Investitie'!F89</f>
        <v>0</v>
      </c>
      <c r="E10" s="74">
        <f>'6 Investitie'!G89</f>
        <v>0</v>
      </c>
      <c r="F10" s="74">
        <f>'6 Investitie'!H89</f>
        <v>0</v>
      </c>
      <c r="G10" s="74">
        <f>'6 Investitie'!I89</f>
        <v>0</v>
      </c>
      <c r="H10" s="74"/>
      <c r="I10" s="74"/>
      <c r="J10" s="74"/>
      <c r="K10" s="74"/>
      <c r="L10" s="74"/>
      <c r="M10" s="74"/>
      <c r="N10" s="74"/>
      <c r="O10" s="74"/>
      <c r="P10" s="74"/>
      <c r="Q10" s="74"/>
      <c r="V10" s="109"/>
    </row>
    <row r="11" spans="1:22" s="469" customFormat="1" ht="15" x14ac:dyDescent="0.2">
      <c r="A11" s="502" t="s">
        <v>50</v>
      </c>
      <c r="B11" s="54">
        <f t="shared" si="0"/>
        <v>0</v>
      </c>
      <c r="C11" s="54">
        <f>SUM(C9:C10)</f>
        <v>0</v>
      </c>
      <c r="D11" s="54">
        <f t="shared" ref="D11:K11" si="2">SUM(D9:D10)</f>
        <v>0</v>
      </c>
      <c r="E11" s="54">
        <f t="shared" si="2"/>
        <v>0</v>
      </c>
      <c r="F11" s="54">
        <f t="shared" si="2"/>
        <v>0</v>
      </c>
      <c r="G11" s="54">
        <f t="shared" si="2"/>
        <v>0</v>
      </c>
      <c r="H11" s="54">
        <f t="shared" si="2"/>
        <v>0</v>
      </c>
      <c r="I11" s="54">
        <f t="shared" si="2"/>
        <v>0</v>
      </c>
      <c r="J11" s="54">
        <f t="shared" si="2"/>
        <v>0</v>
      </c>
      <c r="K11" s="54">
        <f t="shared" si="2"/>
        <v>0</v>
      </c>
      <c r="L11" s="54">
        <f t="shared" ref="L11:M11" si="3">SUM(L9:L10)</f>
        <v>0</v>
      </c>
      <c r="M11" s="54">
        <f t="shared" si="3"/>
        <v>0</v>
      </c>
      <c r="N11" s="54">
        <f>SUM(N9:N10)</f>
        <v>0</v>
      </c>
      <c r="O11" s="54">
        <f t="shared" ref="O11:Q11" si="4">SUM(O9:O10)</f>
        <v>0</v>
      </c>
      <c r="P11" s="54">
        <f t="shared" si="4"/>
        <v>0</v>
      </c>
      <c r="Q11" s="54">
        <f t="shared" si="4"/>
        <v>0</v>
      </c>
      <c r="V11" s="112"/>
    </row>
    <row r="12" spans="1:22" s="469" customFormat="1" ht="15" x14ac:dyDescent="0.2">
      <c r="A12" s="503" t="s">
        <v>51</v>
      </c>
      <c r="B12" s="58">
        <f t="shared" si="0"/>
        <v>0</v>
      </c>
      <c r="C12" s="58">
        <f>C8-C11</f>
        <v>0</v>
      </c>
      <c r="D12" s="58">
        <f t="shared" ref="D12:K12" si="5">D8-D11</f>
        <v>0</v>
      </c>
      <c r="E12" s="58">
        <f t="shared" si="5"/>
        <v>0</v>
      </c>
      <c r="F12" s="58">
        <f t="shared" si="5"/>
        <v>0</v>
      </c>
      <c r="G12" s="58">
        <f t="shared" si="5"/>
        <v>0</v>
      </c>
      <c r="H12" s="58">
        <f t="shared" si="5"/>
        <v>0</v>
      </c>
      <c r="I12" s="58">
        <f t="shared" si="5"/>
        <v>0</v>
      </c>
      <c r="J12" s="58">
        <f t="shared" si="5"/>
        <v>0</v>
      </c>
      <c r="K12" s="58">
        <f t="shared" si="5"/>
        <v>0</v>
      </c>
      <c r="L12" s="58">
        <f t="shared" ref="L12:M12" si="6">L8-L11</f>
        <v>0</v>
      </c>
      <c r="M12" s="58">
        <f t="shared" si="6"/>
        <v>0</v>
      </c>
      <c r="N12" s="58">
        <f t="shared" ref="N12:Q12" si="7">N8-N11</f>
        <v>0</v>
      </c>
      <c r="O12" s="58">
        <f t="shared" si="7"/>
        <v>0</v>
      </c>
      <c r="P12" s="58">
        <f t="shared" si="7"/>
        <v>0</v>
      </c>
      <c r="Q12" s="58">
        <f t="shared" si="7"/>
        <v>0</v>
      </c>
      <c r="V12" s="112"/>
    </row>
    <row r="13" spans="1:22" s="469" customFormat="1" ht="15" x14ac:dyDescent="0.2">
      <c r="A13" s="503" t="s">
        <v>52</v>
      </c>
      <c r="B13" s="58">
        <f t="shared" si="0"/>
        <v>0</v>
      </c>
      <c r="C13" s="58">
        <f>C12*POWER(1+$B$4,-C5)</f>
        <v>0</v>
      </c>
      <c r="D13" s="58">
        <f>D12*POWER(1+$B$4,-D5)</f>
        <v>0</v>
      </c>
      <c r="E13" s="58">
        <f t="shared" ref="E13:K13" si="8">E12*POWER(1+$B$4,-E5)</f>
        <v>0</v>
      </c>
      <c r="F13" s="58">
        <f t="shared" si="8"/>
        <v>0</v>
      </c>
      <c r="G13" s="58">
        <f t="shared" si="8"/>
        <v>0</v>
      </c>
      <c r="H13" s="58">
        <f t="shared" si="8"/>
        <v>0</v>
      </c>
      <c r="I13" s="58">
        <f t="shared" si="8"/>
        <v>0</v>
      </c>
      <c r="J13" s="58">
        <f t="shared" si="8"/>
        <v>0</v>
      </c>
      <c r="K13" s="58">
        <f t="shared" si="8"/>
        <v>0</v>
      </c>
      <c r="L13" s="58">
        <f t="shared" ref="L13:M13" si="9">L12*POWER(1+$B$4,-L5)</f>
        <v>0</v>
      </c>
      <c r="M13" s="58">
        <f t="shared" si="9"/>
        <v>0</v>
      </c>
      <c r="N13" s="58">
        <f t="shared" ref="N13:Q13" si="10">N12*POWER(1+$B$4,-N5)</f>
        <v>0</v>
      </c>
      <c r="O13" s="58">
        <f t="shared" si="10"/>
        <v>0</v>
      </c>
      <c r="P13" s="58">
        <f t="shared" si="10"/>
        <v>0</v>
      </c>
      <c r="Q13" s="58">
        <f t="shared" si="10"/>
        <v>0</v>
      </c>
      <c r="V13" s="112"/>
    </row>
    <row r="14" spans="1:22" s="469" customFormat="1" ht="15" x14ac:dyDescent="0.2">
      <c r="A14" s="503" t="s">
        <v>251</v>
      </c>
      <c r="B14" s="58">
        <f>'11 Funding-gap'!D15</f>
        <v>0</v>
      </c>
      <c r="C14" s="58"/>
      <c r="D14" s="58"/>
      <c r="E14" s="51"/>
      <c r="F14" s="51"/>
      <c r="G14" s="51"/>
      <c r="H14" s="51"/>
      <c r="I14" s="51"/>
      <c r="J14" s="51"/>
      <c r="K14" s="51"/>
      <c r="L14" s="51"/>
      <c r="M14" s="51"/>
      <c r="N14" s="51"/>
      <c r="O14" s="51"/>
      <c r="P14" s="51"/>
      <c r="Q14" s="51"/>
      <c r="V14" s="112"/>
    </row>
    <row r="15" spans="1:22" s="471" customFormat="1" ht="31.5" x14ac:dyDescent="0.25">
      <c r="A15" s="470" t="s">
        <v>274</v>
      </c>
      <c r="B15" s="91">
        <f>SUM(C13:Q13)</f>
        <v>0</v>
      </c>
      <c r="C15" s="91"/>
      <c r="D15" s="91" t="str">
        <f>IF(B15&lt;0,"&lt;0","&gt;0")</f>
        <v>&gt;0</v>
      </c>
      <c r="E15" s="85"/>
      <c r="V15" s="472"/>
    </row>
    <row r="16" spans="1:22" s="471" customFormat="1" ht="31.5" x14ac:dyDescent="0.25">
      <c r="A16" s="473" t="s">
        <v>275</v>
      </c>
      <c r="B16" s="474" t="str">
        <f>IFERROR(IRR(C12:Q12),"")</f>
        <v/>
      </c>
      <c r="C16" s="91"/>
      <c r="D16" s="91" t="str">
        <f>IF(B16&lt;B4,"&lt;4%","&gt;4%")</f>
        <v>&gt;4%</v>
      </c>
      <c r="E16" s="141"/>
      <c r="V16" s="472"/>
    </row>
    <row r="17" spans="1:22" s="467" customFormat="1" ht="31.5" x14ac:dyDescent="0.25">
      <c r="A17" s="473" t="s">
        <v>276</v>
      </c>
      <c r="B17" s="474" t="str">
        <f>IF(B15&gt;0,B15/B14,"")</f>
        <v/>
      </c>
      <c r="C17" s="74"/>
      <c r="D17" s="74"/>
      <c r="E17" s="57"/>
      <c r="V17" s="109"/>
    </row>
    <row r="18" spans="1:22" s="63" customFormat="1" x14ac:dyDescent="0.2">
      <c r="A18" s="512"/>
      <c r="C18" s="185"/>
      <c r="D18" s="185"/>
    </row>
    <row r="19" spans="1:22" s="63" customFormat="1" ht="31.5" x14ac:dyDescent="0.25">
      <c r="A19" s="513" t="s">
        <v>252</v>
      </c>
      <c r="B19" s="85"/>
      <c r="C19" s="85"/>
      <c r="D19" s="85"/>
      <c r="E19" s="85"/>
      <c r="F19" s="85"/>
      <c r="G19" s="471"/>
      <c r="H19" s="471"/>
      <c r="I19" s="471"/>
      <c r="J19" s="84"/>
      <c r="K19" s="84"/>
    </row>
    <row r="20" spans="1:22" s="63" customFormat="1" ht="15.75" x14ac:dyDescent="0.25">
      <c r="A20" s="514" t="s">
        <v>253</v>
      </c>
      <c r="B20" s="84" t="s">
        <v>254</v>
      </c>
      <c r="C20" s="84" t="s">
        <v>255</v>
      </c>
      <c r="D20" s="84"/>
      <c r="E20" s="84"/>
      <c r="F20" s="84"/>
      <c r="G20" s="471"/>
      <c r="H20" s="471"/>
      <c r="I20" s="471"/>
      <c r="J20" s="84"/>
      <c r="K20" s="84"/>
    </row>
    <row r="21" spans="1:22" s="63" customFormat="1" ht="15.75" x14ac:dyDescent="0.25">
      <c r="A21" s="514" t="s">
        <v>256</v>
      </c>
      <c r="B21" s="84" t="s">
        <v>257</v>
      </c>
      <c r="C21" s="84" t="s">
        <v>258</v>
      </c>
      <c r="D21" s="185"/>
      <c r="E21" s="84"/>
      <c r="F21" s="84"/>
      <c r="G21" s="467"/>
      <c r="H21" s="467"/>
      <c r="I21" s="467"/>
      <c r="J21" s="84"/>
      <c r="K21" s="84"/>
    </row>
    <row r="22" spans="1:22" s="63" customFormat="1" ht="15.75" x14ac:dyDescent="0.25">
      <c r="A22" s="515"/>
      <c r="B22" s="84"/>
      <c r="D22" s="84"/>
      <c r="E22" s="84"/>
      <c r="F22" s="84"/>
    </row>
    <row r="23" spans="1:22" s="63" customFormat="1" ht="27.75" customHeight="1" x14ac:dyDescent="0.2">
      <c r="A23" s="965" t="s">
        <v>953</v>
      </c>
      <c r="B23" s="965"/>
      <c r="C23" s="965"/>
      <c r="D23" s="965"/>
    </row>
    <row r="24" spans="1:22" ht="28.5" customHeight="1" x14ac:dyDescent="0.2">
      <c r="A24" s="965" t="s">
        <v>882</v>
      </c>
      <c r="B24" s="965"/>
      <c r="C24" s="965"/>
      <c r="D24" s="965"/>
    </row>
  </sheetData>
  <mergeCells count="4">
    <mergeCell ref="A2:L2"/>
    <mergeCell ref="A1:F1"/>
    <mergeCell ref="A24:D24"/>
    <mergeCell ref="A23:D23"/>
  </mergeCells>
  <conditionalFormatting sqref="B15">
    <cfRule type="cellIs" dxfId="11" priority="5" operator="greaterThan">
      <formula>0</formula>
    </cfRule>
  </conditionalFormatting>
  <conditionalFormatting sqref="B16">
    <cfRule type="cellIs" dxfId="10" priority="4" operator="greaterThan">
      <formula>$B$4</formula>
    </cfRule>
  </conditionalFormatting>
  <conditionalFormatting sqref="D15">
    <cfRule type="containsText" dxfId="9" priority="3" operator="containsText" text="&gt;0">
      <formula>NOT(ISERROR(SEARCH("&gt;0",D15)))</formula>
    </cfRule>
  </conditionalFormatting>
  <conditionalFormatting sqref="C15">
    <cfRule type="containsText" dxfId="8" priority="2" operator="containsText" text="&gt;0">
      <formula>NOT(ISERROR(SEARCH("&gt;0",C15)))</formula>
    </cfRule>
  </conditionalFormatting>
  <conditionalFormatting sqref="B17">
    <cfRule type="cellIs" dxfId="7" priority="1" operator="greaterThan">
      <formula>$B$4</formula>
    </cfRule>
  </conditionalFormatting>
  <pageMargins left="0.25" right="0.25" top="0.75" bottom="0.75" header="0.3" footer="0.3"/>
  <pageSetup paperSize="9" scale="4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48"/>
  <sheetViews>
    <sheetView showGridLines="0" zoomScaleNormal="100" zoomScaleSheetLayoutView="85" workbookViewId="0">
      <selection sqref="A1:R23"/>
    </sheetView>
  </sheetViews>
  <sheetFormatPr defaultRowHeight="15" x14ac:dyDescent="0.3"/>
  <cols>
    <col min="1" max="1" width="37.7109375" style="89" customWidth="1"/>
    <col min="2" max="2" width="5" style="89" customWidth="1"/>
    <col min="3" max="3" width="18.7109375" style="88" customWidth="1"/>
    <col min="4" max="4" width="19" style="142" customWidth="1"/>
    <col min="5" max="12" width="19" style="89" customWidth="1"/>
    <col min="13" max="18" width="19" style="86" customWidth="1"/>
    <col min="19" max="25" width="7" style="86" customWidth="1"/>
    <col min="26" max="26" width="9.140625" style="8"/>
    <col min="27" max="16384" width="9.140625" style="87"/>
  </cols>
  <sheetData>
    <row r="1" spans="1:26" s="460" customFormat="1" ht="19.5" customHeight="1" x14ac:dyDescent="0.3">
      <c r="A1" s="461" t="s">
        <v>588</v>
      </c>
      <c r="B1" s="461"/>
      <c r="C1" s="461"/>
      <c r="D1" s="461"/>
      <c r="E1" s="462"/>
      <c r="F1" s="462"/>
      <c r="G1" s="462"/>
      <c r="H1" s="462"/>
      <c r="I1" s="462"/>
      <c r="J1" s="462"/>
      <c r="K1" s="462"/>
      <c r="L1" s="462"/>
      <c r="M1" s="459"/>
      <c r="N1" s="459"/>
      <c r="O1" s="459"/>
      <c r="P1" s="459"/>
      <c r="Q1" s="459"/>
      <c r="R1" s="459"/>
      <c r="S1" s="459"/>
      <c r="T1" s="459"/>
      <c r="U1" s="459"/>
      <c r="V1" s="459"/>
      <c r="W1" s="459"/>
      <c r="X1" s="459"/>
      <c r="Y1" s="459"/>
      <c r="Z1" s="463"/>
    </row>
    <row r="2" spans="1:26" ht="39" customHeight="1" x14ac:dyDescent="0.3">
      <c r="A2" s="967"/>
      <c r="B2" s="967"/>
      <c r="C2" s="967"/>
      <c r="D2" s="967"/>
      <c r="E2" s="967"/>
      <c r="F2" s="967"/>
      <c r="G2" s="967"/>
      <c r="H2" s="967"/>
      <c r="I2" s="967"/>
      <c r="J2" s="963"/>
      <c r="K2" s="963"/>
      <c r="L2" s="963"/>
      <c r="M2" s="87"/>
      <c r="N2" s="87"/>
      <c r="O2" s="87"/>
      <c r="P2" s="87"/>
      <c r="Q2" s="87"/>
      <c r="R2" s="87"/>
      <c r="S2" s="87"/>
      <c r="T2" s="87"/>
      <c r="U2" s="87"/>
      <c r="V2" s="87"/>
      <c r="W2" s="87"/>
      <c r="X2" s="87"/>
      <c r="Y2" s="87"/>
      <c r="Z2" s="86"/>
    </row>
    <row r="3" spans="1:26" s="44" customFormat="1" ht="23.25" customHeight="1" x14ac:dyDescent="0.2">
      <c r="A3" s="90"/>
      <c r="B3" s="62"/>
      <c r="C3" s="183"/>
      <c r="D3" s="67" t="s">
        <v>232</v>
      </c>
      <c r="E3" s="974" t="s">
        <v>273</v>
      </c>
      <c r="F3" s="974"/>
      <c r="G3" s="974"/>
      <c r="H3" s="974"/>
      <c r="I3" s="974"/>
      <c r="J3" s="974"/>
      <c r="K3" s="974"/>
      <c r="L3" s="974"/>
      <c r="M3" s="974"/>
      <c r="N3" s="974"/>
      <c r="O3" s="974"/>
      <c r="P3" s="974"/>
      <c r="Q3" s="974"/>
      <c r="R3" s="974"/>
      <c r="Z3" s="66"/>
    </row>
    <row r="4" spans="1:26" s="45" customFormat="1" x14ac:dyDescent="0.2">
      <c r="A4" s="192" t="s">
        <v>277</v>
      </c>
      <c r="B4" s="71"/>
      <c r="C4" s="184" t="s">
        <v>30</v>
      </c>
      <c r="D4" s="72">
        <v>0</v>
      </c>
      <c r="E4" s="82">
        <v>1</v>
      </c>
      <c r="F4" s="82">
        <v>2</v>
      </c>
      <c r="G4" s="82">
        <v>3</v>
      </c>
      <c r="H4" s="82">
        <v>4</v>
      </c>
      <c r="I4" s="82">
        <v>5</v>
      </c>
      <c r="J4" s="82">
        <v>6</v>
      </c>
      <c r="K4" s="82">
        <v>7</v>
      </c>
      <c r="L4" s="82">
        <v>8</v>
      </c>
      <c r="M4" s="82">
        <v>9</v>
      </c>
      <c r="N4" s="82">
        <v>10</v>
      </c>
      <c r="O4" s="82">
        <v>11</v>
      </c>
      <c r="P4" s="82">
        <v>12</v>
      </c>
      <c r="Q4" s="82">
        <v>13</v>
      </c>
      <c r="R4" s="82">
        <v>14</v>
      </c>
      <c r="Z4" s="46"/>
    </row>
    <row r="5" spans="1:26" s="45" customFormat="1" x14ac:dyDescent="0.2">
      <c r="A5" s="193" t="s">
        <v>865</v>
      </c>
      <c r="B5" s="48"/>
      <c r="C5" s="145">
        <f>SUM(D5:R5)</f>
        <v>0</v>
      </c>
      <c r="D5" s="74">
        <f>'8 Proiectii financiare marginal'!C23-SUM('8 Proiectii financiare marginal'!C13:C14)-SUM('8 Proiectii financiare marginal'!C17:C18)</f>
        <v>0</v>
      </c>
      <c r="E5" s="74">
        <f>'8 Proiectii financiare marginal'!D23-SUM('8 Proiectii financiare marginal'!D13:D14)-SUM('8 Proiectii financiare marginal'!D17:D18)</f>
        <v>0</v>
      </c>
      <c r="F5" s="74">
        <f>'8 Proiectii financiare marginal'!E23-SUM('8 Proiectii financiare marginal'!E13:E14)-SUM('8 Proiectii financiare marginal'!E17:E18)</f>
        <v>0</v>
      </c>
      <c r="G5" s="74">
        <f>'8 Proiectii financiare marginal'!F23-SUM('8 Proiectii financiare marginal'!F13:F14)-SUM('8 Proiectii financiare marginal'!F17:F18)</f>
        <v>0</v>
      </c>
      <c r="H5" s="74">
        <f>'8 Proiectii financiare marginal'!G23-SUM('8 Proiectii financiare marginal'!G13:G14)-SUM('8 Proiectii financiare marginal'!G17:G18)</f>
        <v>0</v>
      </c>
      <c r="I5" s="74">
        <f>'8 Proiectii financiare marginal'!H23-SUM('8 Proiectii financiare marginal'!H13:H14)-SUM('8 Proiectii financiare marginal'!H17:H18)</f>
        <v>0</v>
      </c>
      <c r="J5" s="74">
        <f>'8 Proiectii financiare marginal'!I23-SUM('8 Proiectii financiare marginal'!I13:I14)-SUM('8 Proiectii financiare marginal'!I17:I18)</f>
        <v>0</v>
      </c>
      <c r="K5" s="74">
        <f>'8 Proiectii financiare marginal'!J23-SUM('8 Proiectii financiare marginal'!J13:J14)-SUM('8 Proiectii financiare marginal'!J17:J18)</f>
        <v>0</v>
      </c>
      <c r="L5" s="74">
        <f>'8 Proiectii financiare marginal'!K23-SUM('8 Proiectii financiare marginal'!K13:K14)-SUM('8 Proiectii financiare marginal'!K17:K18)</f>
        <v>0</v>
      </c>
      <c r="M5" s="74">
        <f>'8 Proiectii financiare marginal'!L23-SUM('8 Proiectii financiare marginal'!L13:L14)-SUM('8 Proiectii financiare marginal'!L17:L18)</f>
        <v>0</v>
      </c>
      <c r="N5" s="74">
        <f>'8 Proiectii financiare marginal'!M23-SUM('8 Proiectii financiare marginal'!M13:M14)-SUM('8 Proiectii financiare marginal'!M17:M18)</f>
        <v>0</v>
      </c>
      <c r="O5" s="74">
        <f>'8 Proiectii financiare marginal'!N23-SUM('8 Proiectii financiare marginal'!N13:N14)-SUM('8 Proiectii financiare marginal'!N17:N18)</f>
        <v>0</v>
      </c>
      <c r="P5" s="74">
        <f>'8 Proiectii financiare marginal'!O23-SUM('8 Proiectii financiare marginal'!O13:O14)-SUM('8 Proiectii financiare marginal'!O17:O18)</f>
        <v>0</v>
      </c>
      <c r="Q5" s="74">
        <f>'8 Proiectii financiare marginal'!P23-SUM('8 Proiectii financiare marginal'!P13:P14)-SUM('8 Proiectii financiare marginal'!P17:P18)</f>
        <v>0</v>
      </c>
      <c r="R5" s="74">
        <f>'8 Proiectii financiare marginal'!Q23-SUM('8 Proiectii financiare marginal'!Q13:Q14)-SUM('8 Proiectii financiare marginal'!Q17:Q18)</f>
        <v>0</v>
      </c>
      <c r="Z5" s="46"/>
    </row>
    <row r="6" spans="1:26" s="45" customFormat="1" x14ac:dyDescent="0.2">
      <c r="A6" s="194" t="s">
        <v>867</v>
      </c>
      <c r="B6" s="187"/>
      <c r="C6" s="188">
        <f>SUM(D6:R6)</f>
        <v>0</v>
      </c>
      <c r="D6" s="108">
        <f>'8 Proiectii financiare marginal'!C45</f>
        <v>0</v>
      </c>
      <c r="E6" s="683">
        <f>'8 Proiectii financiare marginal'!D45</f>
        <v>0</v>
      </c>
      <c r="F6" s="683">
        <f>'8 Proiectii financiare marginal'!E45</f>
        <v>0</v>
      </c>
      <c r="G6" s="683">
        <f>'8 Proiectii financiare marginal'!F45</f>
        <v>0</v>
      </c>
      <c r="H6" s="683">
        <f>'8 Proiectii financiare marginal'!G45</f>
        <v>0</v>
      </c>
      <c r="I6" s="683">
        <f>'8 Proiectii financiare marginal'!H45</f>
        <v>0</v>
      </c>
      <c r="J6" s="683">
        <f>'8 Proiectii financiare marginal'!I45</f>
        <v>0</v>
      </c>
      <c r="K6" s="683">
        <f>'8 Proiectii financiare marginal'!J45</f>
        <v>0</v>
      </c>
      <c r="L6" s="683">
        <f>'8 Proiectii financiare marginal'!K45</f>
        <v>0</v>
      </c>
      <c r="M6" s="683">
        <f>'8 Proiectii financiare marginal'!L45</f>
        <v>0</v>
      </c>
      <c r="N6" s="683">
        <f>'8 Proiectii financiare marginal'!M45</f>
        <v>0</v>
      </c>
      <c r="O6" s="683">
        <f>'8 Proiectii financiare marginal'!N45</f>
        <v>0</v>
      </c>
      <c r="P6" s="683">
        <f>'8 Proiectii financiare marginal'!O45</f>
        <v>0</v>
      </c>
      <c r="Q6" s="683">
        <f>'8 Proiectii financiare marginal'!P45</f>
        <v>0</v>
      </c>
      <c r="R6" s="683">
        <f>'8 Proiectii financiare marginal'!Q45</f>
        <v>0</v>
      </c>
      <c r="Z6" s="46"/>
    </row>
    <row r="7" spans="1:26" s="77" customFormat="1" ht="25.5" x14ac:dyDescent="0.2">
      <c r="A7" s="195" t="s">
        <v>278</v>
      </c>
      <c r="B7" s="186"/>
      <c r="C7" s="146">
        <f>C5-C6</f>
        <v>0</v>
      </c>
      <c r="D7" s="58">
        <f>D5-D6</f>
        <v>0</v>
      </c>
      <c r="E7" s="58">
        <f>E5-E6</f>
        <v>0</v>
      </c>
      <c r="F7" s="58">
        <f t="shared" ref="F7:R7" si="0">F5-F6</f>
        <v>0</v>
      </c>
      <c r="G7" s="58">
        <f t="shared" si="0"/>
        <v>0</v>
      </c>
      <c r="H7" s="58">
        <f t="shared" si="0"/>
        <v>0</v>
      </c>
      <c r="I7" s="58">
        <f t="shared" si="0"/>
        <v>0</v>
      </c>
      <c r="J7" s="58">
        <f t="shared" si="0"/>
        <v>0</v>
      </c>
      <c r="K7" s="58">
        <f t="shared" si="0"/>
        <v>0</v>
      </c>
      <c r="L7" s="58">
        <f t="shared" si="0"/>
        <v>0</v>
      </c>
      <c r="M7" s="58">
        <f t="shared" si="0"/>
        <v>0</v>
      </c>
      <c r="N7" s="58">
        <f t="shared" si="0"/>
        <v>0</v>
      </c>
      <c r="O7" s="58">
        <f t="shared" si="0"/>
        <v>0</v>
      </c>
      <c r="P7" s="58">
        <f t="shared" si="0"/>
        <v>0</v>
      </c>
      <c r="Q7" s="58">
        <f t="shared" si="0"/>
        <v>0</v>
      </c>
      <c r="R7" s="58">
        <f t="shared" si="0"/>
        <v>0</v>
      </c>
      <c r="Z7" s="78"/>
    </row>
    <row r="8" spans="1:26" s="45" customFormat="1" x14ac:dyDescent="0.2">
      <c r="A8" s="196" t="s">
        <v>280</v>
      </c>
      <c r="B8" s="71"/>
      <c r="C8" s="189">
        <f>SUM(D8:R8)</f>
        <v>0</v>
      </c>
      <c r="D8" s="144">
        <f>'6 Investitie'!E89</f>
        <v>0</v>
      </c>
      <c r="E8" s="144">
        <f>'6 Investitie'!F89</f>
        <v>0</v>
      </c>
      <c r="F8" s="144">
        <f>'6 Investitie'!G89</f>
        <v>0</v>
      </c>
      <c r="G8" s="144">
        <f>'6 Investitie'!H89</f>
        <v>0</v>
      </c>
      <c r="H8" s="144">
        <f>'6 Investitie'!I89</f>
        <v>0</v>
      </c>
      <c r="I8" s="144"/>
      <c r="J8" s="144"/>
      <c r="K8" s="144"/>
      <c r="L8" s="144"/>
      <c r="M8" s="144"/>
      <c r="N8" s="144"/>
      <c r="O8" s="144"/>
      <c r="P8" s="144"/>
      <c r="Q8" s="144"/>
      <c r="R8" s="144"/>
      <c r="Z8" s="46"/>
    </row>
    <row r="9" spans="1:26" s="77" customFormat="1" x14ac:dyDescent="0.2">
      <c r="A9" s="195" t="s">
        <v>281</v>
      </c>
      <c r="B9" s="186"/>
      <c r="C9" s="146">
        <f>-C8</f>
        <v>0</v>
      </c>
      <c r="D9" s="58">
        <f>-D8</f>
        <v>0</v>
      </c>
      <c r="E9" s="58">
        <f>-E8</f>
        <v>0</v>
      </c>
      <c r="F9" s="58">
        <f t="shared" ref="F9:H9" si="1">-F8</f>
        <v>0</v>
      </c>
      <c r="G9" s="58">
        <f t="shared" si="1"/>
        <v>0</v>
      </c>
      <c r="H9" s="58">
        <f t="shared" si="1"/>
        <v>0</v>
      </c>
      <c r="I9" s="58"/>
      <c r="J9" s="58"/>
      <c r="K9" s="58"/>
      <c r="L9" s="58"/>
      <c r="M9" s="58"/>
      <c r="N9" s="58"/>
      <c r="O9" s="58"/>
      <c r="P9" s="58"/>
      <c r="Q9" s="58"/>
      <c r="R9" s="58"/>
      <c r="Z9" s="78"/>
    </row>
    <row r="10" spans="1:26" s="77" customFormat="1" ht="25.5" x14ac:dyDescent="0.2">
      <c r="A10" s="198" t="s">
        <v>283</v>
      </c>
      <c r="B10" s="75"/>
      <c r="C10" s="155">
        <f t="shared" ref="C10:R10" si="2">C7+C9</f>
        <v>0</v>
      </c>
      <c r="D10" s="54">
        <f t="shared" si="2"/>
        <v>0</v>
      </c>
      <c r="E10" s="54">
        <f t="shared" si="2"/>
        <v>0</v>
      </c>
      <c r="F10" s="54">
        <f t="shared" si="2"/>
        <v>0</v>
      </c>
      <c r="G10" s="54">
        <f t="shared" si="2"/>
        <v>0</v>
      </c>
      <c r="H10" s="54">
        <f t="shared" si="2"/>
        <v>0</v>
      </c>
      <c r="I10" s="54">
        <f t="shared" si="2"/>
        <v>0</v>
      </c>
      <c r="J10" s="54">
        <f t="shared" si="2"/>
        <v>0</v>
      </c>
      <c r="K10" s="54">
        <f t="shared" si="2"/>
        <v>0</v>
      </c>
      <c r="L10" s="54">
        <f t="shared" si="2"/>
        <v>0</v>
      </c>
      <c r="M10" s="54">
        <f t="shared" si="2"/>
        <v>0</v>
      </c>
      <c r="N10" s="54">
        <f t="shared" si="2"/>
        <v>0</v>
      </c>
      <c r="O10" s="54">
        <f t="shared" si="2"/>
        <v>0</v>
      </c>
      <c r="P10" s="54">
        <f t="shared" si="2"/>
        <v>0</v>
      </c>
      <c r="Q10" s="54">
        <f t="shared" si="2"/>
        <v>0</v>
      </c>
      <c r="R10" s="54">
        <f t="shared" si="2"/>
        <v>0</v>
      </c>
      <c r="Z10" s="78"/>
    </row>
    <row r="11" spans="1:26" s="45" customFormat="1" x14ac:dyDescent="0.2">
      <c r="A11" s="197" t="s">
        <v>53</v>
      </c>
      <c r="B11" s="48"/>
      <c r="C11" s="148">
        <f>SUM(D11:R11)</f>
        <v>0</v>
      </c>
      <c r="D11" s="74">
        <f>'6 Investitie'!E105</f>
        <v>0</v>
      </c>
      <c r="E11" s="74">
        <f>'6 Investitie'!F105</f>
        <v>0</v>
      </c>
      <c r="F11" s="74">
        <f>'6 Investitie'!G105</f>
        <v>0</v>
      </c>
      <c r="G11" s="74">
        <f>'6 Investitie'!H105</f>
        <v>0</v>
      </c>
      <c r="H11" s="74">
        <f>'6 Investitie'!I105</f>
        <v>0</v>
      </c>
      <c r="I11" s="74"/>
      <c r="J11" s="74"/>
      <c r="K11" s="74"/>
      <c r="L11" s="74"/>
      <c r="M11" s="74"/>
      <c r="N11" s="74"/>
      <c r="O11" s="74"/>
      <c r="P11" s="74"/>
      <c r="Q11" s="74"/>
      <c r="R11" s="74"/>
      <c r="Z11" s="46"/>
    </row>
    <row r="12" spans="1:26" s="45" customFormat="1" ht="25.5" x14ac:dyDescent="0.2">
      <c r="A12" s="197" t="s">
        <v>861</v>
      </c>
      <c r="B12" s="48"/>
      <c r="C12" s="148">
        <f>SUM(D12:R12)</f>
        <v>0</v>
      </c>
      <c r="D12" s="74">
        <f>'8 Proiectii financiare marginal'!C13+'8 Proiectii financiare marginal'!C14</f>
        <v>0</v>
      </c>
      <c r="E12" s="74">
        <f>'8 Proiectii financiare marginal'!D13+'8 Proiectii financiare marginal'!D14</f>
        <v>0</v>
      </c>
      <c r="F12" s="74">
        <f>'8 Proiectii financiare marginal'!E13+'8 Proiectii financiare marginal'!E14</f>
        <v>0</v>
      </c>
      <c r="G12" s="74">
        <f>'8 Proiectii financiare marginal'!F13+'8 Proiectii financiare marginal'!F14</f>
        <v>0</v>
      </c>
      <c r="H12" s="74">
        <f>'8 Proiectii financiare marginal'!G13+'8 Proiectii financiare marginal'!G14</f>
        <v>0</v>
      </c>
      <c r="I12" s="74">
        <f>'8 Proiectii financiare marginal'!H13+'8 Proiectii financiare marginal'!H14</f>
        <v>0</v>
      </c>
      <c r="J12" s="74">
        <f>'8 Proiectii financiare marginal'!I13+'8 Proiectii financiare marginal'!I14</f>
        <v>0</v>
      </c>
      <c r="K12" s="74">
        <f>'8 Proiectii financiare marginal'!J13+'8 Proiectii financiare marginal'!J14</f>
        <v>0</v>
      </c>
      <c r="L12" s="74">
        <f>'8 Proiectii financiare marginal'!K13+'8 Proiectii financiare marginal'!K14</f>
        <v>0</v>
      </c>
      <c r="M12" s="74">
        <f>'8 Proiectii financiare marginal'!L13+'8 Proiectii financiare marginal'!L14</f>
        <v>0</v>
      </c>
      <c r="N12" s="74">
        <f>'8 Proiectii financiare marginal'!M13+'8 Proiectii financiare marginal'!M14</f>
        <v>0</v>
      </c>
      <c r="O12" s="74">
        <f>'8 Proiectii financiare marginal'!N13+'8 Proiectii financiare marginal'!N14</f>
        <v>0</v>
      </c>
      <c r="P12" s="74">
        <f>'8 Proiectii financiare marginal'!O13+'8 Proiectii financiare marginal'!O14</f>
        <v>0</v>
      </c>
      <c r="Q12" s="74">
        <f>'8 Proiectii financiare marginal'!P13+'8 Proiectii financiare marginal'!P14</f>
        <v>0</v>
      </c>
      <c r="R12" s="74">
        <f>'8 Proiectii financiare marginal'!Q13+'8 Proiectii financiare marginal'!Q14</f>
        <v>0</v>
      </c>
      <c r="Z12" s="46"/>
    </row>
    <row r="13" spans="1:26" s="45" customFormat="1" ht="25.5" x14ac:dyDescent="0.2">
      <c r="A13" s="197" t="s">
        <v>954</v>
      </c>
      <c r="B13" s="48"/>
      <c r="C13" s="148">
        <f>SUM(D13:R13)</f>
        <v>0</v>
      </c>
      <c r="D13" s="74">
        <f>SUM('8 Proiectii financiare marginal'!C17:C18)</f>
        <v>0</v>
      </c>
      <c r="E13" s="74">
        <f>SUM('8 Proiectii financiare marginal'!D17:D18)</f>
        <v>0</v>
      </c>
      <c r="F13" s="74">
        <f>SUM('8 Proiectii financiare marginal'!E17:E18)</f>
        <v>0</v>
      </c>
      <c r="G13" s="74">
        <f>SUM('8 Proiectii financiare marginal'!F17:F18)</f>
        <v>0</v>
      </c>
      <c r="H13" s="74">
        <f>SUM('8 Proiectii financiare marginal'!G17:G18)</f>
        <v>0</v>
      </c>
      <c r="I13" s="74">
        <f>SUM('8 Proiectii financiare marginal'!H17:H18)</f>
        <v>0</v>
      </c>
      <c r="J13" s="74">
        <f>SUM('8 Proiectii financiare marginal'!I17:I18)</f>
        <v>0</v>
      </c>
      <c r="K13" s="74">
        <f>SUM('8 Proiectii financiare marginal'!J17:J18)</f>
        <v>0</v>
      </c>
      <c r="L13" s="74">
        <f>SUM('8 Proiectii financiare marginal'!K17:K18)</f>
        <v>0</v>
      </c>
      <c r="M13" s="74">
        <f>SUM('8 Proiectii financiare marginal'!L17:L18)</f>
        <v>0</v>
      </c>
      <c r="N13" s="74">
        <f>SUM('8 Proiectii financiare marginal'!M17:M18)</f>
        <v>0</v>
      </c>
      <c r="O13" s="74">
        <f>SUM('8 Proiectii financiare marginal'!N17:N18)</f>
        <v>0</v>
      </c>
      <c r="P13" s="74">
        <f>SUM('8 Proiectii financiare marginal'!O17:O18)</f>
        <v>0</v>
      </c>
      <c r="Q13" s="74">
        <f>SUM('8 Proiectii financiare marginal'!P17:P18)</f>
        <v>0</v>
      </c>
      <c r="R13" s="74">
        <f>SUM('8 Proiectii financiare marginal'!Q17:Q18)</f>
        <v>0</v>
      </c>
      <c r="Z13" s="46"/>
    </row>
    <row r="14" spans="1:26" s="45" customFormat="1" ht="15" customHeight="1" x14ac:dyDescent="0.2">
      <c r="A14" s="193" t="s">
        <v>868</v>
      </c>
      <c r="B14" s="48"/>
      <c r="C14" s="148">
        <f t="shared" ref="C14:C15" si="3">SUM(D14:R14)</f>
        <v>0</v>
      </c>
      <c r="D14" s="74">
        <f>'6 Investitie'!E110</f>
        <v>0</v>
      </c>
      <c r="E14" s="74">
        <f>'6 Investitie'!F110</f>
        <v>0</v>
      </c>
      <c r="F14" s="74">
        <f>'6 Investitie'!G110</f>
        <v>0</v>
      </c>
      <c r="G14" s="74">
        <f>'6 Investitie'!H110</f>
        <v>0</v>
      </c>
      <c r="H14" s="74">
        <f>'6 Investitie'!I110</f>
        <v>0</v>
      </c>
      <c r="I14" s="74">
        <f>'6 Investitie'!J110</f>
        <v>0</v>
      </c>
      <c r="J14" s="74">
        <f>'6 Investitie'!K110</f>
        <v>0</v>
      </c>
      <c r="K14" s="74">
        <f>'6 Investitie'!L110</f>
        <v>0</v>
      </c>
      <c r="L14" s="74">
        <f>'6 Investitie'!M110</f>
        <v>0</v>
      </c>
      <c r="M14" s="74">
        <f>'6 Investitie'!N110</f>
        <v>0</v>
      </c>
      <c r="N14" s="74">
        <f>'6 Investitie'!O110</f>
        <v>0</v>
      </c>
      <c r="O14" s="74">
        <f>'6 Investitie'!P110</f>
        <v>0</v>
      </c>
      <c r="P14" s="74">
        <f>'6 Investitie'!Q110</f>
        <v>0</v>
      </c>
      <c r="Q14" s="74">
        <f>'6 Investitie'!R110</f>
        <v>0</v>
      </c>
      <c r="R14" s="74">
        <f>'6 Investitie'!S110</f>
        <v>0</v>
      </c>
      <c r="Z14" s="46"/>
    </row>
    <row r="15" spans="1:26" s="45" customFormat="1" ht="15" customHeight="1" x14ac:dyDescent="0.2">
      <c r="A15" s="197" t="s">
        <v>869</v>
      </c>
      <c r="B15" s="48"/>
      <c r="C15" s="148">
        <f t="shared" si="3"/>
        <v>0</v>
      </c>
      <c r="D15" s="74">
        <f>'8 Proiectii financiare marginal'!C46</f>
        <v>0</v>
      </c>
      <c r="E15" s="74">
        <f>'8 Proiectii financiare marginal'!D46</f>
        <v>0</v>
      </c>
      <c r="F15" s="74">
        <f>'8 Proiectii financiare marginal'!E46</f>
        <v>0</v>
      </c>
      <c r="G15" s="74">
        <f>'8 Proiectii financiare marginal'!F46</f>
        <v>0</v>
      </c>
      <c r="H15" s="74">
        <f>'8 Proiectii financiare marginal'!G46</f>
        <v>0</v>
      </c>
      <c r="I15" s="74">
        <f>'8 Proiectii financiare marginal'!H46</f>
        <v>0</v>
      </c>
      <c r="J15" s="74">
        <f>'8 Proiectii financiare marginal'!I46</f>
        <v>0</v>
      </c>
      <c r="K15" s="74">
        <f>'8 Proiectii financiare marginal'!J46</f>
        <v>0</v>
      </c>
      <c r="L15" s="74">
        <f>'8 Proiectii financiare marginal'!K46</f>
        <v>0</v>
      </c>
      <c r="M15" s="74">
        <f>'8 Proiectii financiare marginal'!L46</f>
        <v>0</v>
      </c>
      <c r="N15" s="74">
        <f>'8 Proiectii financiare marginal'!M46</f>
        <v>0</v>
      </c>
      <c r="O15" s="74">
        <f>'8 Proiectii financiare marginal'!N46</f>
        <v>0</v>
      </c>
      <c r="P15" s="74">
        <f>'8 Proiectii financiare marginal'!O46</f>
        <v>0</v>
      </c>
      <c r="Q15" s="74">
        <f>'8 Proiectii financiare marginal'!P46</f>
        <v>0</v>
      </c>
      <c r="R15" s="74">
        <f>'8 Proiectii financiare marginal'!Q46</f>
        <v>0</v>
      </c>
      <c r="Z15" s="46"/>
    </row>
    <row r="16" spans="1:26" s="77" customFormat="1" x14ac:dyDescent="0.2">
      <c r="A16" s="198" t="s">
        <v>279</v>
      </c>
      <c r="B16" s="75"/>
      <c r="C16" s="155">
        <f>C11+C12-C14-C15</f>
        <v>0</v>
      </c>
      <c r="D16" s="54">
        <f>D11+D12+D13-D14-D15</f>
        <v>0</v>
      </c>
      <c r="E16" s="54">
        <f t="shared" ref="E16:R16" si="4">E11+E12+E13-E14-E15</f>
        <v>0</v>
      </c>
      <c r="F16" s="54">
        <f t="shared" si="4"/>
        <v>0</v>
      </c>
      <c r="G16" s="54">
        <f t="shared" si="4"/>
        <v>0</v>
      </c>
      <c r="H16" s="54">
        <f t="shared" si="4"/>
        <v>0</v>
      </c>
      <c r="I16" s="54">
        <f t="shared" si="4"/>
        <v>0</v>
      </c>
      <c r="J16" s="54">
        <f t="shared" si="4"/>
        <v>0</v>
      </c>
      <c r="K16" s="54">
        <f t="shared" si="4"/>
        <v>0</v>
      </c>
      <c r="L16" s="54">
        <f t="shared" si="4"/>
        <v>0</v>
      </c>
      <c r="M16" s="54">
        <f t="shared" si="4"/>
        <v>0</v>
      </c>
      <c r="N16" s="54">
        <f t="shared" si="4"/>
        <v>0</v>
      </c>
      <c r="O16" s="54">
        <f t="shared" si="4"/>
        <v>0</v>
      </c>
      <c r="P16" s="54">
        <f t="shared" si="4"/>
        <v>0</v>
      </c>
      <c r="Q16" s="54">
        <f t="shared" si="4"/>
        <v>0</v>
      </c>
      <c r="R16" s="54">
        <f t="shared" si="4"/>
        <v>0</v>
      </c>
      <c r="Z16" s="78"/>
    </row>
    <row r="17" spans="1:26" s="92" customFormat="1" ht="18" x14ac:dyDescent="0.25">
      <c r="A17" s="199" t="s">
        <v>282</v>
      </c>
      <c r="B17" s="190"/>
      <c r="C17" s="154">
        <f t="shared" ref="C17:R17" si="5">C7+C16+C9</f>
        <v>0</v>
      </c>
      <c r="D17" s="91">
        <f t="shared" si="5"/>
        <v>0</v>
      </c>
      <c r="E17" s="91">
        <f t="shared" si="5"/>
        <v>0</v>
      </c>
      <c r="F17" s="91">
        <f t="shared" si="5"/>
        <v>0</v>
      </c>
      <c r="G17" s="91">
        <f t="shared" si="5"/>
        <v>0</v>
      </c>
      <c r="H17" s="91">
        <f t="shared" si="5"/>
        <v>0</v>
      </c>
      <c r="I17" s="91">
        <f t="shared" si="5"/>
        <v>0</v>
      </c>
      <c r="J17" s="91">
        <f t="shared" si="5"/>
        <v>0</v>
      </c>
      <c r="K17" s="91">
        <f t="shared" si="5"/>
        <v>0</v>
      </c>
      <c r="L17" s="91">
        <f t="shared" si="5"/>
        <v>0</v>
      </c>
      <c r="M17" s="91">
        <f t="shared" si="5"/>
        <v>0</v>
      </c>
      <c r="N17" s="91">
        <f t="shared" si="5"/>
        <v>0</v>
      </c>
      <c r="O17" s="91">
        <f t="shared" si="5"/>
        <v>0</v>
      </c>
      <c r="P17" s="91">
        <f t="shared" si="5"/>
        <v>0</v>
      </c>
      <c r="Q17" s="91">
        <f t="shared" si="5"/>
        <v>0</v>
      </c>
      <c r="R17" s="91">
        <f t="shared" si="5"/>
        <v>0</v>
      </c>
      <c r="Z17" s="93"/>
    </row>
    <row r="18" spans="1:26" s="92" customFormat="1" ht="18" x14ac:dyDescent="0.25">
      <c r="A18" s="199" t="s">
        <v>284</v>
      </c>
      <c r="B18" s="190"/>
      <c r="C18" s="191"/>
      <c r="D18" s="91">
        <f>D17</f>
        <v>0</v>
      </c>
      <c r="E18" s="91">
        <f>D18+E17</f>
        <v>0</v>
      </c>
      <c r="F18" s="91">
        <f t="shared" ref="F18:R18" si="6">E18+F17</f>
        <v>0</v>
      </c>
      <c r="G18" s="91">
        <f t="shared" si="6"/>
        <v>0</v>
      </c>
      <c r="H18" s="91">
        <f t="shared" si="6"/>
        <v>0</v>
      </c>
      <c r="I18" s="91">
        <f t="shared" si="6"/>
        <v>0</v>
      </c>
      <c r="J18" s="91">
        <f t="shared" si="6"/>
        <v>0</v>
      </c>
      <c r="K18" s="91">
        <f t="shared" si="6"/>
        <v>0</v>
      </c>
      <c r="L18" s="91">
        <f t="shared" si="6"/>
        <v>0</v>
      </c>
      <c r="M18" s="91">
        <f t="shared" si="6"/>
        <v>0</v>
      </c>
      <c r="N18" s="91">
        <f t="shared" si="6"/>
        <v>0</v>
      </c>
      <c r="O18" s="91">
        <f t="shared" si="6"/>
        <v>0</v>
      </c>
      <c r="P18" s="91">
        <f t="shared" si="6"/>
        <v>0</v>
      </c>
      <c r="Q18" s="91">
        <f t="shared" si="6"/>
        <v>0</v>
      </c>
      <c r="R18" s="91">
        <f t="shared" si="6"/>
        <v>0</v>
      </c>
      <c r="Z18" s="93"/>
    </row>
    <row r="19" spans="1:26" s="45" customFormat="1" x14ac:dyDescent="0.2">
      <c r="A19" s="47"/>
      <c r="B19" s="48"/>
      <c r="C19" s="49"/>
      <c r="D19" s="49"/>
      <c r="E19" s="50"/>
      <c r="F19" s="50"/>
      <c r="G19" s="50"/>
      <c r="H19" s="50"/>
      <c r="I19" s="50"/>
      <c r="J19" s="50"/>
      <c r="K19" s="50"/>
      <c r="L19" s="50"/>
      <c r="Z19" s="46"/>
    </row>
    <row r="20" spans="1:26" s="45" customFormat="1" ht="15.75" x14ac:dyDescent="0.25">
      <c r="A20" s="94" t="s">
        <v>64</v>
      </c>
      <c r="B20" s="95"/>
      <c r="C20" s="96"/>
      <c r="D20" s="96"/>
      <c r="E20" s="96" t="str">
        <f>IF(AND(D18&gt;=0,E18&gt;=0,F18&gt;=0,G18&gt;=0,H18&gt;=0,I18&gt;=0,J18&gt;=0,K18&gt;=0,L18&gt;=0,M18&gt;=0,N18&gt;=0,O18&gt;=0,P18&gt;=0,Q18&gt;=0,R18&gt;=0),"DA","NU")</f>
        <v>DA</v>
      </c>
      <c r="F20" s="50"/>
      <c r="G20" s="50"/>
      <c r="H20" s="50"/>
      <c r="I20" s="50"/>
      <c r="J20" s="50"/>
      <c r="K20" s="50"/>
      <c r="L20" s="50"/>
      <c r="Z20" s="46"/>
    </row>
    <row r="21" spans="1:26" ht="16.5" customHeight="1" x14ac:dyDescent="0.3">
      <c r="A21" s="97"/>
      <c r="B21" s="98"/>
      <c r="C21" s="99"/>
      <c r="D21" s="99"/>
      <c r="E21" s="100"/>
      <c r="F21" s="100"/>
      <c r="G21" s="100"/>
      <c r="H21" s="100"/>
      <c r="I21" s="98"/>
      <c r="J21" s="98"/>
      <c r="K21" s="98"/>
      <c r="L21" s="100"/>
      <c r="Z21" s="86"/>
    </row>
    <row r="22" spans="1:26" ht="16.5" customHeight="1" x14ac:dyDescent="0.3">
      <c r="B22" s="98"/>
      <c r="C22" s="99"/>
      <c r="D22" s="99"/>
      <c r="E22" s="100"/>
      <c r="F22" s="100"/>
      <c r="G22" s="100"/>
      <c r="H22" s="100"/>
      <c r="I22" s="98"/>
      <c r="J22" s="98"/>
      <c r="K22" s="98"/>
      <c r="L22" s="100"/>
      <c r="Z22" s="86"/>
    </row>
    <row r="23" spans="1:26" ht="33.75" customHeight="1" x14ac:dyDescent="0.3">
      <c r="A23" s="965" t="s">
        <v>953</v>
      </c>
      <c r="B23" s="965"/>
      <c r="C23" s="965"/>
      <c r="D23" s="965"/>
      <c r="E23" s="100"/>
      <c r="F23" s="100"/>
      <c r="G23" s="100"/>
      <c r="H23" s="100"/>
      <c r="I23" s="98"/>
      <c r="J23" s="98"/>
      <c r="K23" s="98"/>
      <c r="L23" s="100"/>
      <c r="Z23" s="86"/>
    </row>
    <row r="24" spans="1:26" ht="16.5" customHeight="1" x14ac:dyDescent="0.3">
      <c r="B24" s="98"/>
      <c r="C24" s="99"/>
      <c r="D24" s="99"/>
      <c r="E24" s="100"/>
      <c r="F24" s="100"/>
      <c r="G24" s="100"/>
      <c r="H24" s="100"/>
      <c r="I24" s="98"/>
      <c r="J24" s="98"/>
      <c r="K24" s="98"/>
      <c r="L24" s="100"/>
      <c r="Z24" s="86"/>
    </row>
    <row r="25" spans="1:26" ht="16.5" customHeight="1" x14ac:dyDescent="0.3">
      <c r="A25" s="88"/>
      <c r="B25" s="99"/>
      <c r="C25" s="99"/>
      <c r="D25" s="99"/>
      <c r="E25" s="99"/>
      <c r="F25" s="99"/>
      <c r="G25" s="99"/>
      <c r="H25" s="99"/>
      <c r="I25" s="99"/>
      <c r="J25" s="99"/>
      <c r="K25" s="99"/>
      <c r="L25" s="99"/>
      <c r="Z25" s="86"/>
    </row>
    <row r="27" spans="1:26" x14ac:dyDescent="0.3">
      <c r="F27" s="968"/>
      <c r="G27" s="968"/>
      <c r="H27" s="968"/>
      <c r="I27" s="968"/>
      <c r="J27" s="968"/>
      <c r="K27" s="101"/>
      <c r="Z27" s="86"/>
    </row>
    <row r="28" spans="1:26" x14ac:dyDescent="0.3">
      <c r="Z28" s="86"/>
    </row>
    <row r="29" spans="1:26" ht="15.75" x14ac:dyDescent="0.3">
      <c r="A29" s="969"/>
      <c r="B29" s="969"/>
      <c r="C29" s="102"/>
      <c r="D29" s="102"/>
      <c r="F29" s="970"/>
      <c r="G29" s="970"/>
      <c r="H29" s="970"/>
      <c r="I29" s="970"/>
      <c r="J29" s="103"/>
      <c r="K29" s="107"/>
      <c r="Z29" s="86"/>
    </row>
    <row r="30" spans="1:26" x14ac:dyDescent="0.3">
      <c r="F30" s="971"/>
      <c r="G30" s="971"/>
      <c r="H30" s="971"/>
      <c r="I30" s="971"/>
      <c r="J30" s="971"/>
      <c r="K30" s="971"/>
      <c r="L30" s="971"/>
      <c r="Z30" s="86"/>
    </row>
    <row r="31" spans="1:26" x14ac:dyDescent="0.3">
      <c r="A31" s="104"/>
      <c r="Z31" s="86"/>
    </row>
    <row r="32" spans="1:26" x14ac:dyDescent="0.3">
      <c r="A32" s="105"/>
      <c r="Z32" s="86"/>
    </row>
    <row r="33" spans="1:26" ht="63.75" customHeight="1" x14ac:dyDescent="0.3">
      <c r="A33" s="106"/>
      <c r="B33" s="972"/>
      <c r="C33" s="972"/>
      <c r="D33" s="972"/>
      <c r="E33" s="972"/>
      <c r="F33" s="972"/>
      <c r="G33" s="972"/>
      <c r="H33" s="972"/>
      <c r="I33" s="972"/>
      <c r="J33" s="972"/>
      <c r="K33" s="972"/>
      <c r="L33" s="972"/>
      <c r="Z33" s="86"/>
    </row>
    <row r="34" spans="1:26" ht="27.75" customHeight="1" x14ac:dyDescent="0.3">
      <c r="A34" s="106"/>
      <c r="B34" s="973"/>
      <c r="C34" s="973"/>
      <c r="D34" s="973"/>
      <c r="E34" s="973"/>
      <c r="F34" s="973"/>
      <c r="G34" s="973"/>
      <c r="H34" s="973"/>
      <c r="I34" s="973"/>
      <c r="J34" s="973"/>
      <c r="K34" s="973"/>
      <c r="L34" s="973"/>
      <c r="Z34" s="86"/>
    </row>
    <row r="35" spans="1:26" x14ac:dyDescent="0.3">
      <c r="A35" s="106"/>
      <c r="B35" s="966"/>
      <c r="C35" s="966"/>
      <c r="D35" s="966"/>
      <c r="E35" s="966"/>
      <c r="F35" s="966"/>
      <c r="G35" s="966"/>
      <c r="H35" s="966"/>
      <c r="I35" s="966"/>
      <c r="J35" s="966"/>
      <c r="K35" s="966"/>
      <c r="L35" s="966"/>
      <c r="Z35" s="86"/>
    </row>
    <row r="36" spans="1:26" x14ac:dyDescent="0.3">
      <c r="A36" s="106"/>
      <c r="B36" s="966"/>
      <c r="C36" s="966"/>
      <c r="D36" s="966"/>
      <c r="E36" s="966"/>
      <c r="F36" s="966"/>
      <c r="G36" s="966"/>
      <c r="H36" s="966"/>
      <c r="I36" s="966"/>
      <c r="J36" s="966"/>
      <c r="K36" s="966"/>
      <c r="L36" s="966"/>
      <c r="Z36" s="86"/>
    </row>
    <row r="37" spans="1:26" ht="42.75" customHeight="1" x14ac:dyDescent="0.3">
      <c r="A37" s="106"/>
      <c r="B37" s="966"/>
      <c r="C37" s="966"/>
      <c r="D37" s="966"/>
      <c r="E37" s="966"/>
      <c r="F37" s="966"/>
      <c r="G37" s="966"/>
      <c r="H37" s="966"/>
      <c r="I37" s="966"/>
      <c r="J37" s="966"/>
      <c r="K37" s="966"/>
      <c r="L37" s="966"/>
      <c r="Z37" s="86"/>
    </row>
    <row r="38" spans="1:26" ht="41.25" customHeight="1" x14ac:dyDescent="0.3">
      <c r="A38" s="106"/>
      <c r="B38" s="966"/>
      <c r="C38" s="966"/>
      <c r="D38" s="966"/>
      <c r="E38" s="966"/>
      <c r="F38" s="966"/>
      <c r="G38" s="966"/>
      <c r="H38" s="966"/>
      <c r="I38" s="966"/>
      <c r="J38" s="966"/>
      <c r="K38" s="966"/>
      <c r="L38" s="966"/>
      <c r="Z38" s="86"/>
    </row>
    <row r="39" spans="1:26" ht="30.75" customHeight="1" x14ac:dyDescent="0.3">
      <c r="A39" s="106"/>
      <c r="B39" s="966"/>
      <c r="C39" s="966"/>
      <c r="D39" s="966"/>
      <c r="E39" s="966"/>
      <c r="F39" s="966"/>
      <c r="G39" s="966"/>
      <c r="H39" s="966"/>
      <c r="I39" s="966"/>
      <c r="J39" s="966"/>
      <c r="K39" s="966"/>
      <c r="L39" s="966"/>
      <c r="Z39" s="86"/>
    </row>
    <row r="40" spans="1:26" ht="34.5" customHeight="1" x14ac:dyDescent="0.3">
      <c r="A40" s="106"/>
      <c r="B40" s="966"/>
      <c r="C40" s="966"/>
      <c r="D40" s="966"/>
      <c r="E40" s="966"/>
      <c r="F40" s="966"/>
      <c r="G40" s="966"/>
      <c r="H40" s="966"/>
      <c r="I40" s="966"/>
      <c r="J40" s="966"/>
      <c r="K40" s="966"/>
      <c r="L40" s="966"/>
      <c r="Z40" s="86"/>
    </row>
    <row r="41" spans="1:26" ht="16.5" customHeight="1" x14ac:dyDescent="0.3">
      <c r="A41" s="106"/>
      <c r="B41" s="977"/>
      <c r="C41" s="977"/>
      <c r="D41" s="977"/>
      <c r="E41" s="977"/>
      <c r="F41" s="977"/>
      <c r="G41" s="977"/>
      <c r="H41" s="977"/>
      <c r="I41" s="977"/>
      <c r="J41" s="977"/>
      <c r="K41" s="977"/>
      <c r="L41" s="977"/>
      <c r="Z41" s="86"/>
    </row>
    <row r="42" spans="1:26" ht="45" customHeight="1" x14ac:dyDescent="0.3">
      <c r="A42" s="106"/>
      <c r="B42" s="977"/>
      <c r="C42" s="977"/>
      <c r="D42" s="977"/>
      <c r="E42" s="977"/>
      <c r="F42" s="977"/>
      <c r="G42" s="977"/>
      <c r="H42" s="977"/>
      <c r="I42" s="977"/>
      <c r="J42" s="977"/>
      <c r="K42" s="977"/>
      <c r="L42" s="977"/>
      <c r="Z42" s="86"/>
    </row>
    <row r="43" spans="1:26" ht="35.25" customHeight="1" x14ac:dyDescent="0.3">
      <c r="A43" s="106"/>
      <c r="B43" s="977"/>
      <c r="C43" s="977"/>
      <c r="D43" s="977"/>
      <c r="E43" s="977"/>
      <c r="F43" s="977"/>
      <c r="G43" s="977"/>
      <c r="H43" s="977"/>
      <c r="I43" s="977"/>
      <c r="J43" s="977"/>
      <c r="K43" s="977"/>
      <c r="L43" s="977"/>
      <c r="Z43" s="86"/>
    </row>
    <row r="44" spans="1:26" ht="24" customHeight="1" x14ac:dyDescent="0.3">
      <c r="A44" s="106"/>
      <c r="B44" s="975"/>
      <c r="C44" s="975"/>
      <c r="D44" s="975"/>
      <c r="E44" s="975"/>
      <c r="F44" s="975"/>
      <c r="G44" s="975"/>
      <c r="H44" s="975"/>
      <c r="I44" s="975"/>
      <c r="J44" s="975"/>
      <c r="K44" s="975"/>
      <c r="L44" s="975"/>
      <c r="Z44" s="86"/>
    </row>
    <row r="45" spans="1:26" ht="22.5" customHeight="1" x14ac:dyDescent="0.3">
      <c r="A45" s="106"/>
      <c r="B45" s="975"/>
      <c r="C45" s="975"/>
      <c r="D45" s="975"/>
      <c r="E45" s="975"/>
      <c r="F45" s="975"/>
      <c r="G45" s="975"/>
      <c r="H45" s="975"/>
      <c r="I45" s="975"/>
      <c r="J45" s="975"/>
      <c r="K45" s="975"/>
      <c r="L45" s="975"/>
      <c r="Z45" s="86"/>
    </row>
    <row r="46" spans="1:26" x14ac:dyDescent="0.3">
      <c r="A46" s="106"/>
      <c r="Z46" s="86"/>
    </row>
    <row r="47" spans="1:26" x14ac:dyDescent="0.3">
      <c r="A47" s="976"/>
      <c r="B47" s="976"/>
      <c r="C47" s="976"/>
      <c r="D47" s="976"/>
      <c r="E47" s="976"/>
      <c r="F47" s="976"/>
      <c r="G47" s="976"/>
      <c r="H47" s="976"/>
      <c r="I47" s="976"/>
      <c r="J47" s="976"/>
      <c r="K47" s="976"/>
      <c r="L47" s="976"/>
      <c r="Z47" s="86"/>
    </row>
    <row r="48" spans="1:26" x14ac:dyDescent="0.3">
      <c r="Z48" s="86"/>
    </row>
  </sheetData>
  <mergeCells count="21">
    <mergeCell ref="B44:L44"/>
    <mergeCell ref="B45:L45"/>
    <mergeCell ref="A47:L47"/>
    <mergeCell ref="B38:L38"/>
    <mergeCell ref="B39:L39"/>
    <mergeCell ref="B40:L40"/>
    <mergeCell ref="B41:L41"/>
    <mergeCell ref="B42:L42"/>
    <mergeCell ref="B43:L43"/>
    <mergeCell ref="B37:L37"/>
    <mergeCell ref="A2:L2"/>
    <mergeCell ref="F27:J27"/>
    <mergeCell ref="A29:B29"/>
    <mergeCell ref="F29:I29"/>
    <mergeCell ref="F30:L30"/>
    <mergeCell ref="B33:L33"/>
    <mergeCell ref="B34:L34"/>
    <mergeCell ref="B35:L35"/>
    <mergeCell ref="B36:L36"/>
    <mergeCell ref="E3:R3"/>
    <mergeCell ref="A23:D23"/>
  </mergeCells>
  <conditionalFormatting sqref="E20">
    <cfRule type="containsText" dxfId="6" priority="4" operator="containsText" text="NU">
      <formula>NOT(ISERROR(SEARCH("NU",E20)))</formula>
    </cfRule>
  </conditionalFormatting>
  <conditionalFormatting sqref="E18:R18">
    <cfRule type="cellIs" dxfId="5" priority="2" operator="lessThan">
      <formula>0</formula>
    </cfRule>
  </conditionalFormatting>
  <conditionalFormatting sqref="D18">
    <cfRule type="cellIs" dxfId="4" priority="1" operator="lessThan">
      <formula>0</formula>
    </cfRule>
  </conditionalFormatting>
  <pageMargins left="0.2" right="0.21" top="0.46" bottom="0.18" header="0.18" footer="0.18"/>
  <pageSetup paperSize="8" scale="60" orientation="landscape" r:id="rId1"/>
  <headerFooter alignWithMargins="0">
    <oddHeader>&amp;R&amp;"Trebuchet MS,Bold"ANEXA 1</oddHeader>
  </headerFooter>
  <rowBreaks count="1" manualBreakCount="1">
    <brk id="3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S245"/>
  <sheetViews>
    <sheetView tabSelected="1" topLeftCell="G50" workbookViewId="0">
      <selection activeCell="J68" sqref="J68"/>
    </sheetView>
  </sheetViews>
  <sheetFormatPr defaultRowHeight="12.75" x14ac:dyDescent="0.2"/>
  <cols>
    <col min="1" max="1" width="40.140625" style="5" customWidth="1"/>
    <col min="2" max="2" width="10.85546875" style="59" customWidth="1"/>
    <col min="3" max="3" width="5.42578125" style="59" customWidth="1"/>
    <col min="4" max="5" width="17" style="60" customWidth="1"/>
    <col min="6" max="9" width="17" style="59" customWidth="1"/>
    <col min="10" max="10" width="17" style="133" customWidth="1"/>
    <col min="11" max="13" width="17" style="59" customWidth="1"/>
    <col min="14" max="15" width="17" style="5" customWidth="1"/>
    <col min="16" max="19" width="17" customWidth="1"/>
  </cols>
  <sheetData>
    <row r="2" spans="1:19" ht="13.5" thickBot="1" x14ac:dyDescent="0.25"/>
    <row r="3" spans="1:19" s="299" customFormat="1" ht="49.5" customHeight="1" thickBot="1" x14ac:dyDescent="0.25">
      <c r="A3" s="980" t="s">
        <v>71</v>
      </c>
      <c r="B3" s="981"/>
      <c r="C3" s="981"/>
      <c r="D3" s="981"/>
      <c r="E3" s="981"/>
      <c r="F3" s="981"/>
      <c r="G3" s="981"/>
      <c r="H3" s="981"/>
      <c r="I3" s="981"/>
      <c r="J3" s="981"/>
      <c r="K3" s="981"/>
      <c r="L3" s="982"/>
      <c r="M3" s="982"/>
      <c r="N3" s="454"/>
      <c r="O3" s="454"/>
    </row>
    <row r="4" spans="1:19" s="299" customFormat="1" ht="15" customHeight="1" thickBot="1" x14ac:dyDescent="0.25">
      <c r="A4" s="978" t="s">
        <v>70</v>
      </c>
      <c r="B4" s="979"/>
      <c r="C4" s="979"/>
      <c r="D4" s="979"/>
      <c r="E4" s="979"/>
      <c r="F4" s="979"/>
      <c r="G4" s="979"/>
      <c r="H4" s="979"/>
      <c r="I4" s="979"/>
      <c r="J4" s="979"/>
      <c r="K4" s="979"/>
      <c r="L4" s="979"/>
      <c r="M4" s="979"/>
      <c r="N4" s="454"/>
      <c r="O4" s="454"/>
    </row>
    <row r="5" spans="1:19" s="299" customFormat="1" ht="17.25" customHeight="1" thickBot="1" x14ac:dyDescent="0.25">
      <c r="A5" s="978" t="s">
        <v>271</v>
      </c>
      <c r="B5" s="979"/>
      <c r="C5" s="979"/>
      <c r="D5" s="979"/>
      <c r="E5" s="979"/>
      <c r="F5" s="979"/>
      <c r="G5" s="979"/>
      <c r="H5" s="979"/>
      <c r="I5" s="979"/>
      <c r="J5" s="979"/>
      <c r="K5" s="979"/>
      <c r="L5" s="979"/>
      <c r="M5" s="979"/>
      <c r="N5" s="454"/>
      <c r="O5" s="454"/>
    </row>
    <row r="6" spans="1:19" s="299" customFormat="1" ht="15.75" x14ac:dyDescent="0.25">
      <c r="A6" s="296" t="s">
        <v>7</v>
      </c>
      <c r="B6" s="456"/>
      <c r="C6" s="456"/>
      <c r="D6" s="456"/>
      <c r="E6" s="456"/>
      <c r="F6" s="456"/>
      <c r="G6" s="456"/>
      <c r="H6" s="456"/>
      <c r="I6" s="456"/>
      <c r="J6" s="456"/>
      <c r="K6" s="456"/>
      <c r="L6" s="455"/>
      <c r="M6" s="455"/>
      <c r="N6" s="454"/>
      <c r="O6" s="454"/>
    </row>
    <row r="7" spans="1:19" s="299" customFormat="1" ht="36" customHeight="1" x14ac:dyDescent="0.2">
      <c r="A7" s="983" t="s">
        <v>586</v>
      </c>
      <c r="B7" s="983"/>
      <c r="C7" s="983"/>
      <c r="D7" s="983"/>
      <c r="E7" s="983"/>
      <c r="F7" s="983"/>
      <c r="G7" s="983"/>
      <c r="H7" s="983"/>
      <c r="I7" s="983"/>
      <c r="J7" s="983"/>
      <c r="K7" s="983"/>
      <c r="L7" s="983"/>
      <c r="M7" s="983"/>
      <c r="N7" s="454"/>
      <c r="O7" s="454"/>
    </row>
    <row r="8" spans="1:19" s="63" customFormat="1" x14ac:dyDescent="0.2">
      <c r="A8" s="61"/>
      <c r="B8" s="181"/>
      <c r="C8" s="181"/>
      <c r="D8" s="174"/>
      <c r="E8" s="174"/>
      <c r="F8" s="181"/>
      <c r="G8" s="181"/>
      <c r="H8" s="181"/>
      <c r="I8" s="181"/>
      <c r="J8" s="50"/>
      <c r="K8" s="181"/>
      <c r="L8" s="181"/>
      <c r="M8" s="181"/>
      <c r="N8" s="61"/>
      <c r="O8" s="61"/>
    </row>
    <row r="9" spans="1:19" s="63" customFormat="1" ht="27" x14ac:dyDescent="0.25">
      <c r="A9" s="431"/>
      <c r="B9" s="432"/>
      <c r="C9" s="432"/>
      <c r="D9" s="432"/>
      <c r="E9" s="433" t="s">
        <v>248</v>
      </c>
      <c r="F9" s="434" t="s">
        <v>247</v>
      </c>
      <c r="G9" s="432"/>
      <c r="H9" s="432"/>
      <c r="I9" s="432"/>
      <c r="J9" s="435" t="s">
        <v>224</v>
      </c>
      <c r="K9" s="432"/>
      <c r="L9" s="432"/>
      <c r="M9" s="432"/>
      <c r="N9" s="432"/>
      <c r="O9" s="432"/>
    </row>
    <row r="10" spans="1:19" s="63" customFormat="1" ht="13.5" x14ac:dyDescent="0.25">
      <c r="A10" s="436" t="s">
        <v>72</v>
      </c>
      <c r="B10" s="73"/>
      <c r="C10" s="82" t="s">
        <v>23</v>
      </c>
      <c r="D10" s="73" t="s">
        <v>94</v>
      </c>
      <c r="E10" s="73">
        <v>0</v>
      </c>
      <c r="F10" s="73">
        <v>1</v>
      </c>
      <c r="G10" s="73">
        <v>2</v>
      </c>
      <c r="H10" s="73">
        <v>3</v>
      </c>
      <c r="I10" s="73">
        <v>4</v>
      </c>
      <c r="J10" s="73">
        <v>5</v>
      </c>
      <c r="K10" s="73">
        <v>6</v>
      </c>
      <c r="L10" s="73">
        <v>7</v>
      </c>
      <c r="M10" s="73">
        <v>8</v>
      </c>
      <c r="N10" s="73">
        <v>9</v>
      </c>
      <c r="O10" s="73">
        <v>10</v>
      </c>
      <c r="P10" s="73">
        <v>11</v>
      </c>
      <c r="Q10" s="73">
        <v>12</v>
      </c>
      <c r="R10" s="73">
        <v>13</v>
      </c>
      <c r="S10" s="73">
        <v>14</v>
      </c>
    </row>
    <row r="11" spans="1:19" s="63" customFormat="1" x14ac:dyDescent="0.2">
      <c r="A11" s="61" t="s">
        <v>73</v>
      </c>
      <c r="B11" s="181" t="s">
        <v>82</v>
      </c>
      <c r="C11" s="181" t="s">
        <v>54</v>
      </c>
      <c r="D11" s="345">
        <f>SUM(E11:I11)</f>
        <v>0</v>
      </c>
      <c r="E11" s="162">
        <f>'6 Investitie'!E89</f>
        <v>0</v>
      </c>
      <c r="F11" s="162">
        <f>'6 Investitie'!F89</f>
        <v>0</v>
      </c>
      <c r="G11" s="162">
        <f>'6 Investitie'!G89</f>
        <v>0</v>
      </c>
      <c r="H11" s="162">
        <f>'6 Investitie'!H89</f>
        <v>0</v>
      </c>
      <c r="I11" s="162">
        <f>'6 Investitie'!I89</f>
        <v>0</v>
      </c>
      <c r="J11" s="74"/>
      <c r="K11" s="162"/>
      <c r="L11" s="162"/>
      <c r="M11" s="162"/>
      <c r="N11" s="162"/>
      <c r="O11" s="162"/>
      <c r="P11" s="162"/>
      <c r="Q11" s="162"/>
      <c r="R11" s="162"/>
      <c r="S11" s="162"/>
    </row>
    <row r="12" spans="1:19" s="63" customFormat="1" x14ac:dyDescent="0.2">
      <c r="A12" s="61" t="s">
        <v>74</v>
      </c>
      <c r="B12" s="181" t="s">
        <v>83</v>
      </c>
      <c r="C12" s="181" t="s">
        <v>55</v>
      </c>
      <c r="D12" s="345">
        <f>SUM(E12:I12)</f>
        <v>0</v>
      </c>
      <c r="E12" s="162">
        <f>'6 Investitie'!E91</f>
        <v>0</v>
      </c>
      <c r="F12" s="162">
        <f>'6 Investitie'!F91</f>
        <v>0</v>
      </c>
      <c r="G12" s="162">
        <f>'6 Investitie'!G91</f>
        <v>0</v>
      </c>
      <c r="H12" s="162">
        <f>'6 Investitie'!H91</f>
        <v>0</v>
      </c>
      <c r="I12" s="162">
        <f>'6 Investitie'!I91</f>
        <v>0</v>
      </c>
      <c r="J12" s="74"/>
      <c r="K12" s="162"/>
      <c r="L12" s="162"/>
      <c r="M12" s="162"/>
      <c r="N12" s="162"/>
      <c r="O12" s="162"/>
      <c r="P12" s="162"/>
      <c r="Q12" s="162"/>
      <c r="R12" s="162"/>
      <c r="S12" s="162"/>
    </row>
    <row r="13" spans="1:19" s="63" customFormat="1" x14ac:dyDescent="0.2">
      <c r="A13" s="437" t="s">
        <v>75</v>
      </c>
      <c r="B13" s="438" t="s">
        <v>84</v>
      </c>
      <c r="C13" s="438" t="s">
        <v>56</v>
      </c>
      <c r="D13" s="345">
        <f>SUM(E13:I13)</f>
        <v>0</v>
      </c>
      <c r="E13" s="294">
        <f>'6 Investitie'!E90</f>
        <v>0</v>
      </c>
      <c r="F13" s="535">
        <f>'6 Investitie'!F90</f>
        <v>0</v>
      </c>
      <c r="G13" s="535">
        <f>'6 Investitie'!G90</f>
        <v>0</v>
      </c>
      <c r="H13" s="535">
        <f>'6 Investitie'!H90</f>
        <v>0</v>
      </c>
      <c r="I13" s="535">
        <f>'6 Investitie'!I90</f>
        <v>0</v>
      </c>
      <c r="J13" s="294"/>
      <c r="K13" s="294"/>
      <c r="L13" s="294"/>
      <c r="M13" s="294"/>
      <c r="N13" s="294"/>
      <c r="O13" s="294"/>
      <c r="P13" s="294"/>
      <c r="Q13" s="294"/>
      <c r="R13" s="294"/>
      <c r="S13" s="294"/>
    </row>
    <row r="14" spans="1:19" s="63" customFormat="1" x14ac:dyDescent="0.2">
      <c r="A14" s="439" t="s">
        <v>76</v>
      </c>
      <c r="B14" s="82" t="s">
        <v>85</v>
      </c>
      <c r="C14" s="82" t="s">
        <v>57</v>
      </c>
      <c r="D14" s="440"/>
      <c r="E14" s="441">
        <f>1/(1+$D$26)^E10</f>
        <v>1</v>
      </c>
      <c r="F14" s="441">
        <f>1/(1+$D$26)^F10</f>
        <v>0.96153846153846145</v>
      </c>
      <c r="G14" s="441">
        <f t="shared" ref="G14:M14" si="0">1/(1+$D$26)^G10</f>
        <v>0.92455621301775137</v>
      </c>
      <c r="H14" s="441">
        <f t="shared" si="0"/>
        <v>0.88899635867091487</v>
      </c>
      <c r="I14" s="441">
        <f t="shared" si="0"/>
        <v>0.85480419102972571</v>
      </c>
      <c r="J14" s="441">
        <f t="shared" si="0"/>
        <v>0.82192710675935154</v>
      </c>
      <c r="K14" s="441">
        <f t="shared" si="0"/>
        <v>0.79031452573014571</v>
      </c>
      <c r="L14" s="441">
        <f t="shared" si="0"/>
        <v>0.75991781320206331</v>
      </c>
      <c r="M14" s="441">
        <f t="shared" si="0"/>
        <v>0.73069020500198378</v>
      </c>
      <c r="N14" s="441">
        <f t="shared" ref="N14:O14" si="1">1/(1+$D$26)^N10</f>
        <v>0.70258673557883045</v>
      </c>
      <c r="O14" s="441">
        <f t="shared" si="1"/>
        <v>0.67556416882579851</v>
      </c>
      <c r="P14" s="441">
        <f t="shared" ref="P14:R14" si="2">1/(1+$D$26)^P10</f>
        <v>0.6495809315632679</v>
      </c>
      <c r="Q14" s="441">
        <f t="shared" si="2"/>
        <v>0.62459704958006512</v>
      </c>
      <c r="R14" s="441">
        <f t="shared" si="2"/>
        <v>0.600574086134678</v>
      </c>
      <c r="S14" s="441">
        <f>1/(1+$D$26)^S10</f>
        <v>0.57747508282180582</v>
      </c>
    </row>
    <row r="15" spans="1:19" s="63" customFormat="1" x14ac:dyDescent="0.2">
      <c r="A15" s="61" t="s">
        <v>77</v>
      </c>
      <c r="B15" s="181" t="s">
        <v>86</v>
      </c>
      <c r="C15" s="181" t="s">
        <v>58</v>
      </c>
      <c r="D15" s="345">
        <f>SUM(E15:I15)</f>
        <v>0</v>
      </c>
      <c r="E15" s="162">
        <f>E11*E14</f>
        <v>0</v>
      </c>
      <c r="F15" s="162">
        <f>F11*F14</f>
        <v>0</v>
      </c>
      <c r="G15" s="162">
        <f t="shared" ref="G15:I15" si="3">G11*G14</f>
        <v>0</v>
      </c>
      <c r="H15" s="162">
        <f t="shared" si="3"/>
        <v>0</v>
      </c>
      <c r="I15" s="162">
        <f t="shared" si="3"/>
        <v>0</v>
      </c>
      <c r="J15" s="74"/>
      <c r="K15" s="162"/>
      <c r="L15" s="162"/>
      <c r="M15" s="162"/>
      <c r="N15" s="162"/>
      <c r="O15" s="162"/>
      <c r="P15" s="162"/>
      <c r="Q15" s="162"/>
      <c r="R15" s="162"/>
      <c r="S15" s="162"/>
    </row>
    <row r="16" spans="1:19" s="63" customFormat="1" x14ac:dyDescent="0.2">
      <c r="A16" s="61" t="s">
        <v>78</v>
      </c>
      <c r="B16" s="181" t="s">
        <v>87</v>
      </c>
      <c r="C16" s="181" t="s">
        <v>59</v>
      </c>
      <c r="D16" s="345">
        <f>SUM(E16:I16)</f>
        <v>0</v>
      </c>
      <c r="E16" s="162">
        <f>E12*E14</f>
        <v>0</v>
      </c>
      <c r="F16" s="162">
        <f>F12*F14</f>
        <v>0</v>
      </c>
      <c r="G16" s="162">
        <f t="shared" ref="G16:I16" si="4">G12*G14</f>
        <v>0</v>
      </c>
      <c r="H16" s="162">
        <f t="shared" si="4"/>
        <v>0</v>
      </c>
      <c r="I16" s="162">
        <f t="shared" si="4"/>
        <v>0</v>
      </c>
      <c r="J16" s="74"/>
      <c r="K16" s="162"/>
      <c r="L16" s="162"/>
      <c r="M16" s="162"/>
      <c r="N16" s="162"/>
      <c r="O16" s="162"/>
      <c r="P16" s="162"/>
      <c r="Q16" s="162"/>
      <c r="R16" s="162"/>
      <c r="S16" s="162"/>
    </row>
    <row r="17" spans="1:19" s="63" customFormat="1" x14ac:dyDescent="0.2">
      <c r="A17" s="437" t="s">
        <v>79</v>
      </c>
      <c r="B17" s="438" t="s">
        <v>88</v>
      </c>
      <c r="C17" s="438" t="s">
        <v>60</v>
      </c>
      <c r="D17" s="58">
        <f>SUM(E17:I17)</f>
        <v>0</v>
      </c>
      <c r="E17" s="294">
        <f>E13*E14</f>
        <v>0</v>
      </c>
      <c r="F17" s="294">
        <f>F13*F14</f>
        <v>0</v>
      </c>
      <c r="G17" s="294">
        <f t="shared" ref="G17:I17" si="5">G13*G14</f>
        <v>0</v>
      </c>
      <c r="H17" s="294">
        <f t="shared" si="5"/>
        <v>0</v>
      </c>
      <c r="I17" s="294">
        <f t="shared" si="5"/>
        <v>0</v>
      </c>
      <c r="J17" s="294"/>
      <c r="K17" s="294"/>
      <c r="L17" s="294"/>
      <c r="M17" s="294"/>
      <c r="N17" s="294"/>
      <c r="O17" s="294"/>
      <c r="P17" s="294"/>
      <c r="Q17" s="294"/>
      <c r="R17" s="294"/>
      <c r="S17" s="294"/>
    </row>
    <row r="18" spans="1:19" s="63" customFormat="1" ht="15" customHeight="1" x14ac:dyDescent="0.2">
      <c r="A18" s="442" t="s">
        <v>862</v>
      </c>
      <c r="B18" s="181" t="s">
        <v>125</v>
      </c>
      <c r="C18" s="181" t="s">
        <v>61</v>
      </c>
      <c r="D18" s="345">
        <f>SUM(E18:S18)</f>
        <v>0</v>
      </c>
      <c r="E18" s="162">
        <f>'8 Proiectii financiare marginal'!C23-SUM('8 Proiectii financiare marginal'!C13:C14)</f>
        <v>0</v>
      </c>
      <c r="F18" s="162">
        <f>'8 Proiectii financiare marginal'!D23</f>
        <v>0</v>
      </c>
      <c r="G18" s="162">
        <f>'8 Proiectii financiare marginal'!E23</f>
        <v>0</v>
      </c>
      <c r="H18" s="162">
        <f>'8 Proiectii financiare marginal'!F23</f>
        <v>0</v>
      </c>
      <c r="I18" s="162">
        <f>'8 Proiectii financiare marginal'!G23</f>
        <v>0</v>
      </c>
      <c r="J18" s="162">
        <f>'8 Proiectii financiare marginal'!H23</f>
        <v>0</v>
      </c>
      <c r="K18" s="162">
        <f>'8 Proiectii financiare marginal'!I23</f>
        <v>0</v>
      </c>
      <c r="L18" s="162">
        <f>'8 Proiectii financiare marginal'!J23</f>
        <v>0</v>
      </c>
      <c r="M18" s="162">
        <f>'8 Proiectii financiare marginal'!K23</f>
        <v>0</v>
      </c>
      <c r="N18" s="162">
        <f>'8 Proiectii financiare marginal'!L23</f>
        <v>0</v>
      </c>
      <c r="O18" s="162">
        <f>'8 Proiectii financiare marginal'!M23</f>
        <v>0</v>
      </c>
      <c r="P18" s="162">
        <f>'8 Proiectii financiare marginal'!N23</f>
        <v>0</v>
      </c>
      <c r="Q18" s="162">
        <f>'8 Proiectii financiare marginal'!O23</f>
        <v>0</v>
      </c>
      <c r="R18" s="162">
        <f>'8 Proiectii financiare marginal'!P23</f>
        <v>0</v>
      </c>
      <c r="S18" s="162">
        <f>'8 Proiectii financiare marginal'!Q23</f>
        <v>0</v>
      </c>
    </row>
    <row r="19" spans="1:19" s="63" customFormat="1" ht="14.25" customHeight="1" x14ac:dyDescent="0.2">
      <c r="A19" s="442" t="s">
        <v>870</v>
      </c>
      <c r="B19" s="181" t="s">
        <v>126</v>
      </c>
      <c r="C19" s="181" t="s">
        <v>62</v>
      </c>
      <c r="D19" s="345">
        <f>SUM(E19:S19)</f>
        <v>0</v>
      </c>
      <c r="E19" s="162">
        <f>'8 Proiectii financiare marginal'!C45+'8 Proiectii financiare marginal'!C46</f>
        <v>0</v>
      </c>
      <c r="F19" s="162">
        <f>'8 Proiectii financiare marginal'!D45+'8 Proiectii financiare marginal'!D46</f>
        <v>0</v>
      </c>
      <c r="G19" s="162">
        <f>'8 Proiectii financiare marginal'!E45+'8 Proiectii financiare marginal'!E46</f>
        <v>0</v>
      </c>
      <c r="H19" s="162">
        <f>'8 Proiectii financiare marginal'!F45+'8 Proiectii financiare marginal'!F46</f>
        <v>0</v>
      </c>
      <c r="I19" s="162">
        <f>'8 Proiectii financiare marginal'!G45+'8 Proiectii financiare marginal'!G46</f>
        <v>0</v>
      </c>
      <c r="J19" s="162">
        <f>'8 Proiectii financiare marginal'!H45+'8 Proiectii financiare marginal'!H46</f>
        <v>0</v>
      </c>
      <c r="K19" s="162">
        <f>'8 Proiectii financiare marginal'!I45+'8 Proiectii financiare marginal'!I46</f>
        <v>0</v>
      </c>
      <c r="L19" s="162">
        <f>'8 Proiectii financiare marginal'!J45+'8 Proiectii financiare marginal'!J46</f>
        <v>0</v>
      </c>
      <c r="M19" s="162">
        <f>'8 Proiectii financiare marginal'!K45+'8 Proiectii financiare marginal'!K46</f>
        <v>0</v>
      </c>
      <c r="N19" s="162">
        <f>'8 Proiectii financiare marginal'!L45+'8 Proiectii financiare marginal'!L46</f>
        <v>0</v>
      </c>
      <c r="O19" s="162">
        <f>'8 Proiectii financiare marginal'!M45+'8 Proiectii financiare marginal'!M46</f>
        <v>0</v>
      </c>
      <c r="P19" s="162">
        <f>'8 Proiectii financiare marginal'!N45+'8 Proiectii financiare marginal'!N46</f>
        <v>0</v>
      </c>
      <c r="Q19" s="162">
        <f>'8 Proiectii financiare marginal'!O45+'8 Proiectii financiare marginal'!O46</f>
        <v>0</v>
      </c>
      <c r="R19" s="162">
        <f>'8 Proiectii financiare marginal'!P45+'8 Proiectii financiare marginal'!P46</f>
        <v>0</v>
      </c>
      <c r="S19" s="162">
        <f>'8 Proiectii financiare marginal'!Q45+'8 Proiectii financiare marginal'!Q46</f>
        <v>0</v>
      </c>
    </row>
    <row r="20" spans="1:19" s="63" customFormat="1" ht="28.5" customHeight="1" x14ac:dyDescent="0.2">
      <c r="A20" s="442" t="s">
        <v>883</v>
      </c>
      <c r="B20" s="181" t="s">
        <v>89</v>
      </c>
      <c r="C20" s="181" t="s">
        <v>63</v>
      </c>
      <c r="D20" s="345">
        <f>SUM(E20:S20)</f>
        <v>0</v>
      </c>
      <c r="E20" s="162">
        <f>IF('8 Proiectii financiare marginal'!$J$84&gt;0,'9 Rentabilitate investitie'!C7,0)</f>
        <v>0</v>
      </c>
      <c r="F20" s="162">
        <f>IF('8 Proiectii financiare marginal'!$J$84&gt;0,'9 Rentabilitate investitie'!D7,0)</f>
        <v>0</v>
      </c>
      <c r="G20" s="162">
        <f>IF('8 Proiectii financiare marginal'!$J$84&gt;0,'9 Rentabilitate investitie'!E7,0)</f>
        <v>0</v>
      </c>
      <c r="H20" s="162">
        <f>IF('8 Proiectii financiare marginal'!$J$84&gt;0,'9 Rentabilitate investitie'!F7,0)</f>
        <v>0</v>
      </c>
      <c r="I20" s="162">
        <f>IF('8 Proiectii financiare marginal'!$J$84&gt;0,'9 Rentabilitate investitie'!G7,0)</f>
        <v>0</v>
      </c>
      <c r="J20" s="162">
        <f>IF('8 Proiectii financiare marginal'!$J$84&gt;0,'9 Rentabilitate investitie'!H7,0)</f>
        <v>0</v>
      </c>
      <c r="K20" s="162">
        <f>IF('8 Proiectii financiare marginal'!$J$84&gt;0,'9 Rentabilitate investitie'!I7,0)</f>
        <v>0</v>
      </c>
      <c r="L20" s="162">
        <f>IF('8 Proiectii financiare marginal'!$J$84&gt;0,'9 Rentabilitate investitie'!J7,0)</f>
        <v>0</v>
      </c>
      <c r="M20" s="162">
        <f>IF('8 Proiectii financiare marginal'!$J$84&gt;0,'9 Rentabilitate investitie'!K7,0)</f>
        <v>0</v>
      </c>
      <c r="N20" s="162">
        <f>IF('8 Proiectii financiare marginal'!$J$84&gt;0,'9 Rentabilitate investitie'!L7,0)</f>
        <v>0</v>
      </c>
      <c r="O20" s="162">
        <f>IF('8 Proiectii financiare marginal'!$J$84&gt;0,'9 Rentabilitate investitie'!M7,0)</f>
        <v>0</v>
      </c>
      <c r="P20" s="162">
        <f>IF('8 Proiectii financiare marginal'!$J$84&gt;0,'9 Rentabilitate investitie'!N7,0)</f>
        <v>0</v>
      </c>
      <c r="Q20" s="162">
        <f>IF('8 Proiectii financiare marginal'!$J$84&gt;0,'9 Rentabilitate investitie'!O7,0)</f>
        <v>0</v>
      </c>
      <c r="R20" s="162">
        <f>IF('8 Proiectii financiare marginal'!$J$84&gt;0,'9 Rentabilitate investitie'!P7,0)</f>
        <v>0</v>
      </c>
      <c r="S20" s="162">
        <f>IF('8 Proiectii financiare marginal'!$J$84&gt;0,'9 Rentabilitate investitie'!Q7,0)</f>
        <v>0</v>
      </c>
    </row>
    <row r="21" spans="1:19" s="63" customFormat="1" x14ac:dyDescent="0.2">
      <c r="A21" s="437" t="s">
        <v>80</v>
      </c>
      <c r="B21" s="438" t="s">
        <v>90</v>
      </c>
      <c r="C21" s="438" t="s">
        <v>92</v>
      </c>
      <c r="D21" s="58">
        <f>SUM(E21:S21)</f>
        <v>0</v>
      </c>
      <c r="E21" s="294">
        <f>E18-E19+E20</f>
        <v>0</v>
      </c>
      <c r="F21" s="294">
        <f>F18-F19+F20</f>
        <v>0</v>
      </c>
      <c r="G21" s="294">
        <f t="shared" ref="G21:M21" si="6">G18-G19+G20</f>
        <v>0</v>
      </c>
      <c r="H21" s="294">
        <f t="shared" si="6"/>
        <v>0</v>
      </c>
      <c r="I21" s="294">
        <f t="shared" si="6"/>
        <v>0</v>
      </c>
      <c r="J21" s="294">
        <f t="shared" si="6"/>
        <v>0</v>
      </c>
      <c r="K21" s="294">
        <f t="shared" si="6"/>
        <v>0</v>
      </c>
      <c r="L21" s="294">
        <f t="shared" si="6"/>
        <v>0</v>
      </c>
      <c r="M21" s="294">
        <f t="shared" si="6"/>
        <v>0</v>
      </c>
      <c r="N21" s="294">
        <f t="shared" ref="N21:O21" si="7">N18-N19+N20</f>
        <v>0</v>
      </c>
      <c r="O21" s="294">
        <f t="shared" si="7"/>
        <v>0</v>
      </c>
      <c r="P21" s="294">
        <f t="shared" ref="P21:S21" si="8">P18-P19+P20</f>
        <v>0</v>
      </c>
      <c r="Q21" s="294">
        <f t="shared" si="8"/>
        <v>0</v>
      </c>
      <c r="R21" s="294">
        <f t="shared" si="8"/>
        <v>0</v>
      </c>
      <c r="S21" s="294">
        <f t="shared" si="8"/>
        <v>0</v>
      </c>
    </row>
    <row r="22" spans="1:19" s="324" customFormat="1" x14ac:dyDescent="0.2">
      <c r="A22" s="443" t="s">
        <v>81</v>
      </c>
      <c r="B22" s="444" t="s">
        <v>91</v>
      </c>
      <c r="C22" s="444" t="s">
        <v>93</v>
      </c>
      <c r="D22" s="54">
        <f>SUM(E22:S22)</f>
        <v>0</v>
      </c>
      <c r="E22" s="58">
        <f>E21*E14</f>
        <v>0</v>
      </c>
      <c r="F22" s="58">
        <f>F21*F14</f>
        <v>0</v>
      </c>
      <c r="G22" s="58">
        <f t="shared" ref="G22:M22" si="9">G21*G14</f>
        <v>0</v>
      </c>
      <c r="H22" s="58">
        <f t="shared" si="9"/>
        <v>0</v>
      </c>
      <c r="I22" s="58">
        <f t="shared" si="9"/>
        <v>0</v>
      </c>
      <c r="J22" s="54">
        <f t="shared" si="9"/>
        <v>0</v>
      </c>
      <c r="K22" s="58">
        <f t="shared" si="9"/>
        <v>0</v>
      </c>
      <c r="L22" s="58">
        <f t="shared" si="9"/>
        <v>0</v>
      </c>
      <c r="M22" s="58">
        <f t="shared" si="9"/>
        <v>0</v>
      </c>
      <c r="N22" s="58">
        <f t="shared" ref="N22:O22" si="10">N21*N14</f>
        <v>0</v>
      </c>
      <c r="O22" s="58">
        <f t="shared" si="10"/>
        <v>0</v>
      </c>
      <c r="P22" s="58">
        <f t="shared" ref="P22:S22" si="11">P21*P14</f>
        <v>0</v>
      </c>
      <c r="Q22" s="58">
        <f t="shared" si="11"/>
        <v>0</v>
      </c>
      <c r="R22" s="58">
        <f t="shared" si="11"/>
        <v>0</v>
      </c>
      <c r="S22" s="58">
        <f t="shared" si="11"/>
        <v>0</v>
      </c>
    </row>
    <row r="23" spans="1:19" s="63" customFormat="1" ht="13.5" thickBot="1" x14ac:dyDescent="0.25">
      <c r="A23" s="61"/>
      <c r="B23" s="181"/>
      <c r="C23" s="181"/>
      <c r="D23" s="174"/>
      <c r="E23" s="174"/>
      <c r="F23" s="181"/>
      <c r="G23" s="181"/>
      <c r="H23" s="181"/>
      <c r="I23" s="181"/>
      <c r="J23" s="50"/>
      <c r="K23" s="181"/>
      <c r="L23" s="181"/>
      <c r="M23" s="181"/>
      <c r="N23" s="61"/>
      <c r="O23" s="61"/>
    </row>
    <row r="24" spans="1:19" s="63" customFormat="1" ht="27.75" customHeight="1" thickBot="1" x14ac:dyDescent="0.25">
      <c r="A24" s="125" t="s">
        <v>108</v>
      </c>
      <c r="B24" s="126"/>
      <c r="C24" s="126"/>
      <c r="D24" s="115">
        <v>0.98</v>
      </c>
      <c r="E24" s="102"/>
      <c r="F24" s="114"/>
      <c r="G24" s="989" t="s">
        <v>106</v>
      </c>
      <c r="H24" s="989"/>
      <c r="I24" s="989"/>
      <c r="J24" s="989"/>
      <c r="K24" s="989"/>
      <c r="L24" s="989"/>
      <c r="M24" s="124" t="str">
        <f>IF(D22&gt;0,"DA","NU")</f>
        <v>NU</v>
      </c>
      <c r="N24" s="114"/>
      <c r="O24" s="61"/>
    </row>
    <row r="25" spans="1:19" s="63" customFormat="1" ht="13.5" thickBot="1" x14ac:dyDescent="0.25">
      <c r="A25" s="114"/>
      <c r="B25" s="114"/>
      <c r="C25" s="114"/>
      <c r="D25" s="123"/>
      <c r="E25" s="123"/>
      <c r="F25" s="114"/>
      <c r="G25" s="114"/>
      <c r="H25" s="114"/>
      <c r="I25" s="114"/>
      <c r="J25" s="89"/>
      <c r="K25" s="114"/>
      <c r="L25" s="114"/>
      <c r="M25" s="114"/>
      <c r="N25" s="114"/>
      <c r="O25" s="61"/>
    </row>
    <row r="26" spans="1:19" s="63" customFormat="1" ht="33.75" customHeight="1" thickBot="1" x14ac:dyDescent="0.3">
      <c r="A26" s="984" t="s">
        <v>95</v>
      </c>
      <c r="B26" s="985"/>
      <c r="C26" s="985"/>
      <c r="D26" s="115">
        <v>0.04</v>
      </c>
      <c r="E26" s="102"/>
      <c r="F26" s="114"/>
      <c r="G26" s="986" t="s">
        <v>107</v>
      </c>
      <c r="H26" s="987"/>
      <c r="I26" s="987"/>
      <c r="J26" s="988"/>
      <c r="K26" s="445" t="str">
        <f>IF(M24="nu","--",IFERROR(B68,""))</f>
        <v>--</v>
      </c>
      <c r="L26" s="116" t="s">
        <v>162</v>
      </c>
      <c r="M26" s="114"/>
      <c r="N26" s="114"/>
      <c r="O26" s="61"/>
    </row>
    <row r="27" spans="1:19" s="63" customFormat="1" x14ac:dyDescent="0.2">
      <c r="A27" s="114"/>
      <c r="B27" s="114"/>
      <c r="C27" s="114"/>
      <c r="D27" s="123"/>
      <c r="E27" s="123"/>
      <c r="F27" s="114"/>
      <c r="G27" s="990"/>
      <c r="H27" s="990"/>
      <c r="I27" s="990"/>
      <c r="J27" s="990"/>
      <c r="K27" s="990"/>
      <c r="L27" s="990"/>
      <c r="M27" s="990"/>
      <c r="N27" s="114"/>
      <c r="O27" s="61"/>
    </row>
    <row r="28" spans="1:19" s="63" customFormat="1" x14ac:dyDescent="0.2">
      <c r="A28" s="117" t="s">
        <v>105</v>
      </c>
      <c r="B28" s="114"/>
      <c r="C28" s="114"/>
      <c r="D28" s="123"/>
      <c r="E28" s="123"/>
      <c r="F28" s="114"/>
      <c r="G28" s="114"/>
      <c r="H28" s="114"/>
      <c r="I28" s="114"/>
      <c r="J28" s="89"/>
      <c r="K28" s="114"/>
      <c r="L28" s="114"/>
      <c r="M28" s="114"/>
      <c r="N28" s="114"/>
      <c r="O28" s="61"/>
    </row>
    <row r="29" spans="1:19" s="63" customFormat="1" x14ac:dyDescent="0.2">
      <c r="A29" s="118" t="s">
        <v>96</v>
      </c>
      <c r="B29" s="114"/>
      <c r="C29" s="114"/>
      <c r="D29" s="123"/>
      <c r="E29" s="123"/>
      <c r="F29" s="114"/>
      <c r="G29" s="114"/>
      <c r="H29" s="114"/>
      <c r="I29" s="114"/>
      <c r="J29" s="89"/>
      <c r="K29" s="114"/>
      <c r="L29" s="114"/>
      <c r="M29" s="114"/>
      <c r="N29" s="114"/>
      <c r="O29" s="61"/>
    </row>
    <row r="30" spans="1:19" s="63" customFormat="1" ht="108.75" customHeight="1" x14ac:dyDescent="0.2">
      <c r="A30" s="119" t="s">
        <v>23</v>
      </c>
      <c r="B30" s="994" t="s">
        <v>269</v>
      </c>
      <c r="C30" s="994"/>
      <c r="D30" s="994"/>
      <c r="E30" s="994"/>
      <c r="F30" s="994"/>
      <c r="G30" s="994"/>
      <c r="H30" s="994"/>
      <c r="I30" s="994"/>
      <c r="J30" s="994"/>
      <c r="K30" s="994"/>
      <c r="L30" s="994"/>
      <c r="M30" s="994"/>
      <c r="N30" s="120"/>
      <c r="O30" s="61"/>
    </row>
    <row r="31" spans="1:19" s="63" customFormat="1" x14ac:dyDescent="0.2">
      <c r="A31" s="119" t="s">
        <v>54</v>
      </c>
      <c r="B31" s="991" t="s">
        <v>97</v>
      </c>
      <c r="C31" s="991"/>
      <c r="D31" s="991"/>
      <c r="E31" s="991"/>
      <c r="F31" s="991"/>
      <c r="G31" s="991"/>
      <c r="H31" s="991"/>
      <c r="I31" s="991"/>
      <c r="J31" s="991"/>
      <c r="K31" s="991"/>
      <c r="L31" s="991"/>
      <c r="M31" s="991"/>
      <c r="N31" s="991"/>
      <c r="O31" s="61"/>
    </row>
    <row r="32" spans="1:19" s="63" customFormat="1" x14ac:dyDescent="0.2">
      <c r="A32" s="119" t="s">
        <v>55</v>
      </c>
      <c r="B32" s="992" t="s">
        <v>98</v>
      </c>
      <c r="C32" s="992"/>
      <c r="D32" s="992"/>
      <c r="E32" s="992"/>
      <c r="F32" s="992"/>
      <c r="G32" s="992"/>
      <c r="H32" s="992"/>
      <c r="I32" s="992"/>
      <c r="J32" s="992"/>
      <c r="K32" s="992"/>
      <c r="L32" s="992"/>
      <c r="M32" s="992"/>
      <c r="N32" s="992"/>
      <c r="O32" s="61"/>
    </row>
    <row r="33" spans="1:18" s="63" customFormat="1" x14ac:dyDescent="0.2">
      <c r="A33" s="119" t="s">
        <v>56</v>
      </c>
      <c r="B33" s="992" t="s">
        <v>99</v>
      </c>
      <c r="C33" s="992"/>
      <c r="D33" s="992"/>
      <c r="E33" s="992"/>
      <c r="F33" s="992"/>
      <c r="G33" s="992"/>
      <c r="H33" s="992"/>
      <c r="I33" s="992"/>
      <c r="J33" s="992"/>
      <c r="K33" s="992"/>
      <c r="L33" s="992"/>
      <c r="M33" s="992"/>
      <c r="N33" s="992"/>
      <c r="O33" s="61"/>
    </row>
    <row r="34" spans="1:18" s="63" customFormat="1" ht="42.75" customHeight="1" x14ac:dyDescent="0.2">
      <c r="A34" s="119" t="s">
        <v>57</v>
      </c>
      <c r="B34" s="991" t="s">
        <v>884</v>
      </c>
      <c r="C34" s="992"/>
      <c r="D34" s="992"/>
      <c r="E34" s="992"/>
      <c r="F34" s="992"/>
      <c r="G34" s="992"/>
      <c r="H34" s="992"/>
      <c r="I34" s="992"/>
      <c r="J34" s="992"/>
      <c r="K34" s="992"/>
      <c r="L34" s="992"/>
      <c r="M34" s="992"/>
      <c r="N34" s="992"/>
      <c r="O34" s="61"/>
    </row>
    <row r="35" spans="1:18" s="63" customFormat="1" ht="42" customHeight="1" x14ac:dyDescent="0.2">
      <c r="A35" s="119" t="s">
        <v>58</v>
      </c>
      <c r="B35" s="991" t="s">
        <v>100</v>
      </c>
      <c r="C35" s="992"/>
      <c r="D35" s="992"/>
      <c r="E35" s="992"/>
      <c r="F35" s="992"/>
      <c r="G35" s="992"/>
      <c r="H35" s="992"/>
      <c r="I35" s="992"/>
      <c r="J35" s="992"/>
      <c r="K35" s="992"/>
      <c r="L35" s="992"/>
      <c r="M35" s="992"/>
      <c r="N35" s="992"/>
      <c r="O35" s="61"/>
    </row>
    <row r="36" spans="1:18" s="63" customFormat="1" ht="42.75" customHeight="1" x14ac:dyDescent="0.2">
      <c r="A36" s="119" t="s">
        <v>59</v>
      </c>
      <c r="B36" s="991" t="s">
        <v>101</v>
      </c>
      <c r="C36" s="992"/>
      <c r="D36" s="992"/>
      <c r="E36" s="992"/>
      <c r="F36" s="992"/>
      <c r="G36" s="992"/>
      <c r="H36" s="992"/>
      <c r="I36" s="992"/>
      <c r="J36" s="992"/>
      <c r="K36" s="992"/>
      <c r="L36" s="992"/>
      <c r="M36" s="992"/>
      <c r="N36" s="992"/>
      <c r="O36" s="61"/>
    </row>
    <row r="37" spans="1:18" s="63" customFormat="1" ht="42" customHeight="1" x14ac:dyDescent="0.2">
      <c r="A37" s="119" t="s">
        <v>60</v>
      </c>
      <c r="B37" s="991" t="s">
        <v>102</v>
      </c>
      <c r="C37" s="992"/>
      <c r="D37" s="992"/>
      <c r="E37" s="992"/>
      <c r="F37" s="992"/>
      <c r="G37" s="992"/>
      <c r="H37" s="992"/>
      <c r="I37" s="992"/>
      <c r="J37" s="992"/>
      <c r="K37" s="992"/>
      <c r="L37" s="992"/>
      <c r="M37" s="992"/>
      <c r="N37" s="992"/>
      <c r="O37" s="61"/>
    </row>
    <row r="38" spans="1:18" s="63" customFormat="1" x14ac:dyDescent="0.2">
      <c r="A38" s="119" t="s">
        <v>61</v>
      </c>
      <c r="B38" s="998" t="s">
        <v>871</v>
      </c>
      <c r="C38" s="998"/>
      <c r="D38" s="998"/>
      <c r="E38" s="998"/>
      <c r="F38" s="998"/>
      <c r="G38" s="998"/>
      <c r="H38" s="998"/>
      <c r="I38" s="998"/>
      <c r="J38" s="998"/>
      <c r="K38" s="998"/>
      <c r="L38" s="998"/>
      <c r="M38" s="998"/>
      <c r="N38" s="998"/>
      <c r="O38" s="61"/>
    </row>
    <row r="39" spans="1:18" s="63" customFormat="1" ht="34.5" customHeight="1" x14ac:dyDescent="0.2">
      <c r="A39" s="119" t="s">
        <v>62</v>
      </c>
      <c r="B39" s="999" t="s">
        <v>872</v>
      </c>
      <c r="C39" s="999"/>
      <c r="D39" s="999"/>
      <c r="E39" s="999"/>
      <c r="F39" s="999"/>
      <c r="G39" s="999"/>
      <c r="H39" s="999"/>
      <c r="I39" s="999"/>
      <c r="J39" s="999"/>
      <c r="K39" s="999"/>
      <c r="L39" s="999"/>
      <c r="M39" s="999"/>
      <c r="N39" s="999"/>
      <c r="O39" s="61"/>
    </row>
    <row r="40" spans="1:18" s="63" customFormat="1" ht="31.5" customHeight="1" x14ac:dyDescent="0.2">
      <c r="A40" s="119" t="s">
        <v>63</v>
      </c>
      <c r="B40" s="998" t="s">
        <v>873</v>
      </c>
      <c r="C40" s="998"/>
      <c r="D40" s="998"/>
      <c r="E40" s="998"/>
      <c r="F40" s="998"/>
      <c r="G40" s="998"/>
      <c r="H40" s="998"/>
      <c r="I40" s="998"/>
      <c r="J40" s="998"/>
      <c r="K40" s="998"/>
      <c r="L40" s="998"/>
      <c r="M40" s="998"/>
      <c r="N40" s="998"/>
      <c r="O40" s="61"/>
    </row>
    <row r="41" spans="1:18" s="63" customFormat="1" ht="25.5" customHeight="1" x14ac:dyDescent="0.2">
      <c r="A41" s="119" t="s">
        <v>92</v>
      </c>
      <c r="B41" s="995" t="s">
        <v>103</v>
      </c>
      <c r="C41" s="995"/>
      <c r="D41" s="995"/>
      <c r="E41" s="995"/>
      <c r="F41" s="995"/>
      <c r="G41" s="995"/>
      <c r="H41" s="995"/>
      <c r="I41" s="995"/>
      <c r="J41" s="995"/>
      <c r="K41" s="995"/>
      <c r="L41" s="995"/>
      <c r="M41" s="995"/>
      <c r="N41" s="995"/>
      <c r="O41" s="61"/>
    </row>
    <row r="42" spans="1:18" s="63" customFormat="1" x14ac:dyDescent="0.2">
      <c r="A42" s="119" t="s">
        <v>93</v>
      </c>
      <c r="B42" s="991" t="s">
        <v>104</v>
      </c>
      <c r="C42" s="992"/>
      <c r="D42" s="992"/>
      <c r="E42" s="992"/>
      <c r="F42" s="992"/>
      <c r="G42" s="992"/>
      <c r="H42" s="992"/>
      <c r="I42" s="992"/>
      <c r="J42" s="992"/>
      <c r="K42" s="992"/>
      <c r="L42" s="992"/>
      <c r="M42" s="992"/>
      <c r="N42" s="992"/>
      <c r="O42" s="61"/>
    </row>
    <row r="43" spans="1:18" s="63" customFormat="1" x14ac:dyDescent="0.2">
      <c r="A43" s="61"/>
      <c r="B43" s="181"/>
      <c r="C43" s="181"/>
      <c r="D43" s="174"/>
      <c r="E43" s="174"/>
      <c r="F43" s="181"/>
      <c r="G43" s="181"/>
      <c r="H43" s="181"/>
      <c r="I43" s="181"/>
      <c r="J43" s="50"/>
      <c r="K43" s="181"/>
      <c r="L43" s="181"/>
      <c r="M43" s="181"/>
      <c r="N43" s="61"/>
      <c r="O43" s="61"/>
    </row>
    <row r="44" spans="1:18" s="63" customFormat="1" x14ac:dyDescent="0.2">
      <c r="A44" s="61"/>
      <c r="B44" s="181"/>
      <c r="C44" s="181"/>
      <c r="D44" s="174"/>
      <c r="E44" s="174"/>
      <c r="F44" s="181"/>
      <c r="G44" s="181"/>
      <c r="H44" s="181"/>
      <c r="I44" s="181"/>
      <c r="J44" s="50"/>
      <c r="K44" s="181"/>
      <c r="L44" s="181"/>
      <c r="M44" s="181"/>
      <c r="N44" s="61"/>
      <c r="O44" s="61"/>
    </row>
    <row r="45" spans="1:18" s="63" customFormat="1" ht="27" customHeight="1" x14ac:dyDescent="0.3">
      <c r="A45" s="61"/>
      <c r="B45" s="181"/>
      <c r="C45" s="181"/>
      <c r="D45" s="174"/>
      <c r="E45" s="174"/>
      <c r="F45" s="181"/>
      <c r="G45" s="181"/>
      <c r="H45" s="181"/>
      <c r="I45" s="181"/>
      <c r="J45" s="50"/>
      <c r="K45" s="1000"/>
      <c r="L45" s="1000"/>
      <c r="M45" s="1000"/>
      <c r="N45" s="1000"/>
      <c r="O45" s="1000"/>
      <c r="P45" s="1000"/>
      <c r="Q45" s="1000"/>
      <c r="R45" s="1000"/>
    </row>
    <row r="46" spans="1:18" s="63" customFormat="1" x14ac:dyDescent="0.2">
      <c r="A46" s="446" t="s">
        <v>109</v>
      </c>
      <c r="B46" s="127"/>
      <c r="C46" s="127"/>
      <c r="D46" s="127"/>
      <c r="E46" s="127"/>
      <c r="F46" s="127"/>
      <c r="G46" s="127"/>
      <c r="H46" s="127"/>
      <c r="I46" s="127"/>
      <c r="J46" s="134"/>
      <c r="K46" s="181"/>
      <c r="L46" s="181"/>
      <c r="M46" s="181"/>
      <c r="N46" s="61"/>
      <c r="O46" s="61"/>
    </row>
    <row r="47" spans="1:18" s="63" customFormat="1" x14ac:dyDescent="0.2">
      <c r="A47" s="996" t="s">
        <v>110</v>
      </c>
      <c r="B47" s="996"/>
      <c r="C47" s="996"/>
      <c r="D47" s="996"/>
      <c r="E47" s="996"/>
      <c r="F47" s="996"/>
      <c r="G47" s="996"/>
      <c r="H47" s="996"/>
      <c r="I47" s="996"/>
      <c r="J47" s="134"/>
      <c r="K47" s="181"/>
      <c r="L47" s="181"/>
      <c r="M47" s="181"/>
      <c r="N47" s="61"/>
      <c r="O47" s="61"/>
    </row>
    <row r="48" spans="1:18" s="63" customFormat="1" x14ac:dyDescent="0.2">
      <c r="A48" s="127"/>
      <c r="B48" s="127"/>
      <c r="C48" s="127"/>
      <c r="D48" s="127"/>
      <c r="E48" s="127"/>
      <c r="F48" s="127"/>
      <c r="G48" s="127"/>
      <c r="H48" s="127"/>
      <c r="I48" s="127"/>
      <c r="J48" s="134"/>
      <c r="K48" s="181"/>
      <c r="L48" s="181"/>
      <c r="M48" s="181"/>
      <c r="N48" s="61"/>
      <c r="O48" s="61"/>
    </row>
    <row r="49" spans="1:15" s="63" customFormat="1" ht="42" customHeight="1" x14ac:dyDescent="0.2">
      <c r="A49" s="997" t="s">
        <v>266</v>
      </c>
      <c r="B49" s="997"/>
      <c r="C49" s="997"/>
      <c r="D49" s="997"/>
      <c r="E49" s="997"/>
      <c r="F49" s="997"/>
      <c r="G49" s="997"/>
      <c r="H49" s="997"/>
      <c r="I49" s="997"/>
      <c r="J49" s="447"/>
      <c r="K49" s="181"/>
      <c r="L49" s="181"/>
      <c r="M49" s="181"/>
      <c r="N49" s="61"/>
      <c r="O49" s="61"/>
    </row>
    <row r="50" spans="1:15" s="63" customFormat="1" x14ac:dyDescent="0.2">
      <c r="A50" s="127" t="s">
        <v>111</v>
      </c>
      <c r="B50" s="448">
        <f>D11</f>
        <v>0</v>
      </c>
      <c r="C50" s="181" t="s">
        <v>162</v>
      </c>
      <c r="D50" s="127"/>
      <c r="E50" s="127"/>
      <c r="F50" s="127"/>
      <c r="G50" s="127"/>
      <c r="H50" s="127"/>
      <c r="I50" s="127"/>
      <c r="J50" s="134"/>
      <c r="K50" s="181"/>
      <c r="L50" s="181"/>
      <c r="M50" s="181"/>
      <c r="N50" s="61"/>
      <c r="O50" s="61"/>
    </row>
    <row r="51" spans="1:15" s="63" customFormat="1" ht="14.25" customHeight="1" x14ac:dyDescent="0.2">
      <c r="A51" s="449" t="s">
        <v>112</v>
      </c>
      <c r="B51" s="162">
        <f>D15</f>
        <v>0</v>
      </c>
      <c r="C51" s="181" t="s">
        <v>162</v>
      </c>
      <c r="D51" s="127"/>
      <c r="E51" s="127"/>
      <c r="F51" s="127"/>
      <c r="G51" s="127"/>
      <c r="H51" s="127"/>
      <c r="I51" s="127"/>
      <c r="J51" s="134"/>
      <c r="K51" s="181"/>
      <c r="L51" s="181"/>
      <c r="M51" s="181"/>
      <c r="N51" s="61"/>
      <c r="O51" s="61"/>
    </row>
    <row r="52" spans="1:15" s="63" customFormat="1" x14ac:dyDescent="0.2">
      <c r="A52" s="127" t="s">
        <v>127</v>
      </c>
      <c r="B52" s="162">
        <f>D19</f>
        <v>0</v>
      </c>
      <c r="C52" s="181" t="s">
        <v>162</v>
      </c>
      <c r="D52" s="127"/>
      <c r="E52" s="127"/>
      <c r="F52" s="127"/>
      <c r="G52" s="127"/>
      <c r="H52" s="127"/>
      <c r="I52" s="127"/>
      <c r="J52" s="134"/>
      <c r="K52" s="181"/>
      <c r="L52" s="181"/>
      <c r="M52" s="181"/>
      <c r="N52" s="61"/>
      <c r="O52" s="61"/>
    </row>
    <row r="53" spans="1:15" s="63" customFormat="1" x14ac:dyDescent="0.2">
      <c r="A53" s="127" t="s">
        <v>128</v>
      </c>
      <c r="B53" s="162">
        <f>D18</f>
        <v>0</v>
      </c>
      <c r="C53" s="181" t="s">
        <v>162</v>
      </c>
      <c r="D53" s="127"/>
      <c r="E53" s="127"/>
      <c r="F53" s="127"/>
      <c r="G53" s="127"/>
      <c r="H53" s="127"/>
      <c r="I53" s="127"/>
      <c r="J53" s="134"/>
      <c r="K53" s="181"/>
      <c r="L53" s="181"/>
      <c r="M53" s="181"/>
      <c r="N53" s="61"/>
      <c r="O53" s="61"/>
    </row>
    <row r="54" spans="1:15" s="63" customFormat="1" x14ac:dyDescent="0.2">
      <c r="A54" s="127" t="s">
        <v>113</v>
      </c>
      <c r="B54" s="162">
        <f>D20</f>
        <v>0</v>
      </c>
      <c r="C54" s="181" t="s">
        <v>162</v>
      </c>
      <c r="D54" s="127"/>
      <c r="E54" s="127"/>
      <c r="F54" s="127"/>
      <c r="G54" s="127"/>
      <c r="H54" s="127"/>
      <c r="I54" s="127"/>
      <c r="J54" s="134"/>
      <c r="K54" s="181"/>
      <c r="L54" s="181"/>
      <c r="M54" s="181"/>
      <c r="N54" s="61"/>
      <c r="O54" s="61"/>
    </row>
    <row r="55" spans="1:15" s="63" customFormat="1" x14ac:dyDescent="0.2">
      <c r="A55" s="127" t="s">
        <v>129</v>
      </c>
      <c r="B55" s="162">
        <f>B53-B52+B54</f>
        <v>0</v>
      </c>
      <c r="C55" s="181" t="s">
        <v>162</v>
      </c>
      <c r="D55" s="127"/>
      <c r="E55" s="127"/>
      <c r="F55" s="127"/>
      <c r="G55" s="127"/>
      <c r="H55" s="127"/>
      <c r="I55" s="127"/>
      <c r="J55" s="134"/>
      <c r="K55" s="181"/>
      <c r="L55" s="181"/>
      <c r="M55" s="181"/>
      <c r="N55" s="61"/>
      <c r="O55" s="61"/>
    </row>
    <row r="56" spans="1:15" s="63" customFormat="1" x14ac:dyDescent="0.2">
      <c r="A56" s="127" t="s">
        <v>114</v>
      </c>
      <c r="B56" s="162">
        <f>D22</f>
        <v>0</v>
      </c>
      <c r="C56" s="181" t="s">
        <v>162</v>
      </c>
      <c r="D56" s="127"/>
      <c r="E56" s="127"/>
      <c r="F56" s="127"/>
      <c r="G56" s="127"/>
      <c r="H56" s="127"/>
      <c r="I56" s="127"/>
      <c r="J56" s="134"/>
      <c r="K56" s="181"/>
      <c r="L56" s="181"/>
      <c r="M56" s="181"/>
      <c r="N56" s="61"/>
      <c r="O56" s="61"/>
    </row>
    <row r="57" spans="1:15" s="63" customFormat="1" ht="38.25" x14ac:dyDescent="0.2">
      <c r="A57" s="450" t="s">
        <v>115</v>
      </c>
      <c r="B57" s="451">
        <f>B51-B56</f>
        <v>0</v>
      </c>
      <c r="C57" s="181" t="s">
        <v>162</v>
      </c>
      <c r="D57" s="127"/>
      <c r="E57" s="127"/>
      <c r="F57" s="175"/>
      <c r="G57" s="127"/>
      <c r="H57" s="127"/>
      <c r="I57" s="127"/>
      <c r="J57" s="134"/>
      <c r="K57" s="181"/>
      <c r="L57" s="181"/>
      <c r="M57" s="181"/>
      <c r="N57" s="61"/>
      <c r="O57" s="61"/>
    </row>
    <row r="58" spans="1:15" s="63" customFormat="1" x14ac:dyDescent="0.2">
      <c r="A58" s="452"/>
      <c r="B58" s="127"/>
      <c r="C58" s="128"/>
      <c r="D58" s="127"/>
      <c r="E58" s="127"/>
      <c r="F58" s="127"/>
      <c r="G58" s="127"/>
      <c r="H58" s="127"/>
      <c r="I58" s="127"/>
      <c r="J58" s="134"/>
      <c r="K58" s="181"/>
      <c r="L58" s="181"/>
      <c r="M58" s="181"/>
      <c r="N58" s="61"/>
      <c r="O58" s="61"/>
    </row>
    <row r="59" spans="1:15" s="63" customFormat="1" ht="66" customHeight="1" x14ac:dyDescent="0.2">
      <c r="A59" s="993" t="s">
        <v>267</v>
      </c>
      <c r="B59" s="993"/>
      <c r="C59" s="993"/>
      <c r="D59" s="993"/>
      <c r="E59" s="993"/>
      <c r="F59" s="993"/>
      <c r="G59" s="993"/>
      <c r="H59" s="993"/>
      <c r="I59" s="993"/>
      <c r="J59" s="447"/>
      <c r="K59" s="181"/>
      <c r="L59" s="181"/>
      <c r="M59" s="181"/>
      <c r="N59" s="61"/>
      <c r="O59" s="61"/>
    </row>
    <row r="60" spans="1:15" s="63" customFormat="1" x14ac:dyDescent="0.2">
      <c r="A60" s="457" t="s">
        <v>116</v>
      </c>
      <c r="B60" s="181"/>
      <c r="C60" s="128"/>
      <c r="D60" s="127"/>
      <c r="E60" s="127"/>
      <c r="F60" s="127"/>
      <c r="G60" s="127"/>
      <c r="H60" s="127"/>
      <c r="I60" s="127"/>
      <c r="J60" s="134"/>
      <c r="K60" s="181"/>
      <c r="L60" s="181"/>
      <c r="M60" s="181"/>
      <c r="N60" s="61"/>
      <c r="O60" s="61"/>
    </row>
    <row r="61" spans="1:15" s="63" customFormat="1" x14ac:dyDescent="0.2">
      <c r="A61" s="127" t="s">
        <v>117</v>
      </c>
      <c r="B61" s="162">
        <f>D12</f>
        <v>0</v>
      </c>
      <c r="C61" s="181" t="s">
        <v>162</v>
      </c>
      <c r="D61" s="127"/>
      <c r="E61" s="127"/>
      <c r="F61" s="127"/>
      <c r="G61" s="127"/>
      <c r="H61" s="127"/>
      <c r="I61" s="127"/>
      <c r="J61" s="134"/>
      <c r="K61" s="181"/>
      <c r="L61" s="181"/>
      <c r="M61" s="181"/>
      <c r="N61" s="61"/>
      <c r="O61" s="61"/>
    </row>
    <row r="62" spans="1:15" s="63" customFormat="1" x14ac:dyDescent="0.2">
      <c r="A62" s="127" t="s">
        <v>118</v>
      </c>
      <c r="B62" s="162">
        <f>D16</f>
        <v>0</v>
      </c>
      <c r="C62" s="181" t="s">
        <v>162</v>
      </c>
      <c r="D62" s="127"/>
      <c r="E62" s="127"/>
      <c r="F62" s="127"/>
      <c r="G62" s="127"/>
      <c r="H62" s="127"/>
      <c r="I62" s="127"/>
      <c r="J62" s="134"/>
      <c r="K62" s="181"/>
      <c r="L62" s="181"/>
      <c r="M62" s="181"/>
      <c r="N62" s="61"/>
      <c r="O62" s="61"/>
    </row>
    <row r="63" spans="1:15" s="63" customFormat="1" x14ac:dyDescent="0.2">
      <c r="A63" s="127"/>
      <c r="B63" s="127"/>
      <c r="C63" s="181"/>
      <c r="D63" s="127"/>
      <c r="E63" s="127"/>
      <c r="F63" s="127"/>
      <c r="G63" s="127"/>
      <c r="H63" s="127"/>
      <c r="I63" s="127"/>
      <c r="J63" s="134"/>
      <c r="K63" s="181"/>
      <c r="L63" s="181"/>
      <c r="M63" s="181"/>
      <c r="N63" s="61"/>
      <c r="O63" s="61"/>
    </row>
    <row r="64" spans="1:15" s="63" customFormat="1" ht="51" x14ac:dyDescent="0.2">
      <c r="A64" s="129" t="s">
        <v>250</v>
      </c>
      <c r="B64" s="130" t="str">
        <f>IFERROR(B62/B51,"")</f>
        <v/>
      </c>
      <c r="C64" s="181" t="s">
        <v>587</v>
      </c>
      <c r="D64" s="127"/>
      <c r="E64" s="127"/>
      <c r="F64" s="127"/>
      <c r="G64" s="127"/>
      <c r="H64" s="127"/>
      <c r="I64" s="127"/>
      <c r="J64" s="134"/>
      <c r="K64" s="181"/>
      <c r="L64" s="181"/>
      <c r="M64" s="181"/>
      <c r="N64" s="61"/>
      <c r="O64" s="61"/>
    </row>
    <row r="65" spans="1:15" s="63" customFormat="1" ht="51" x14ac:dyDescent="0.2">
      <c r="A65" s="182" t="s">
        <v>272</v>
      </c>
      <c r="B65" s="162" t="str">
        <f>IFERROR(B64*B57,"")</f>
        <v/>
      </c>
      <c r="C65" s="181" t="s">
        <v>162</v>
      </c>
      <c r="D65" s="127"/>
      <c r="E65" s="127"/>
      <c r="F65" s="127"/>
      <c r="G65" s="127"/>
      <c r="H65" s="127"/>
      <c r="I65" s="127"/>
      <c r="J65" s="134"/>
      <c r="K65" s="181"/>
      <c r="L65" s="181"/>
      <c r="M65" s="181"/>
      <c r="N65" s="61"/>
      <c r="O65" s="61"/>
    </row>
    <row r="66" spans="1:15" s="63" customFormat="1" ht="39.75" customHeight="1" x14ac:dyDescent="0.2">
      <c r="A66" s="993" t="s">
        <v>268</v>
      </c>
      <c r="B66" s="993"/>
      <c r="C66" s="993"/>
      <c r="D66" s="993"/>
      <c r="E66" s="993"/>
      <c r="F66" s="993"/>
      <c r="G66" s="993"/>
      <c r="H66" s="993"/>
      <c r="I66" s="993"/>
      <c r="J66" s="447"/>
      <c r="K66" s="181"/>
      <c r="L66" s="181"/>
      <c r="M66" s="181"/>
      <c r="N66" s="61"/>
      <c r="O66" s="61"/>
    </row>
    <row r="67" spans="1:15" s="63" customFormat="1" x14ac:dyDescent="0.2">
      <c r="A67" s="127" t="s">
        <v>119</v>
      </c>
      <c r="B67" s="131">
        <f>D24</f>
        <v>0.98</v>
      </c>
      <c r="C67" s="181"/>
      <c r="D67" s="127"/>
      <c r="E67" s="127"/>
      <c r="F67" s="127"/>
      <c r="G67" s="127"/>
      <c r="H67" s="127"/>
      <c r="I67" s="127"/>
      <c r="J67" s="134"/>
      <c r="K67" s="181"/>
      <c r="L67" s="181"/>
      <c r="M67" s="181"/>
      <c r="N67" s="61"/>
      <c r="O67" s="61"/>
    </row>
    <row r="68" spans="1:15" s="63" customFormat="1" ht="25.5" x14ac:dyDescent="0.2">
      <c r="A68" s="453" t="s">
        <v>107</v>
      </c>
      <c r="B68" s="451" t="str">
        <f>IFERROR(B65*B67,"")</f>
        <v/>
      </c>
      <c r="C68" s="181" t="s">
        <v>162</v>
      </c>
      <c r="D68" s="127"/>
      <c r="E68" s="127"/>
      <c r="F68" s="176"/>
      <c r="G68" s="127"/>
      <c r="H68" s="127"/>
      <c r="I68" s="127"/>
      <c r="J68" s="134"/>
      <c r="K68" s="181"/>
      <c r="L68" s="181"/>
      <c r="M68" s="181"/>
      <c r="N68" s="61"/>
      <c r="O68" s="61"/>
    </row>
    <row r="69" spans="1:15" s="63" customFormat="1" x14ac:dyDescent="0.2">
      <c r="A69" s="61"/>
      <c r="B69" s="181"/>
      <c r="C69" s="181"/>
      <c r="D69" s="174"/>
      <c r="E69" s="174"/>
      <c r="F69" s="181"/>
      <c r="G69" s="181"/>
      <c r="H69" s="181"/>
      <c r="I69" s="181"/>
      <c r="J69" s="50"/>
      <c r="K69" s="181"/>
      <c r="L69" s="181"/>
      <c r="M69" s="181"/>
      <c r="N69" s="61"/>
      <c r="O69" s="61"/>
    </row>
    <row r="70" spans="1:15" s="180" customFormat="1" ht="31.5" customHeight="1" x14ac:dyDescent="0.3">
      <c r="A70" s="179"/>
      <c r="B70" s="177"/>
      <c r="C70" s="177"/>
      <c r="D70" s="177"/>
      <c r="E70" s="177"/>
      <c r="F70" s="177"/>
      <c r="G70" s="177"/>
      <c r="H70" s="177"/>
      <c r="I70" s="177"/>
      <c r="J70" s="178"/>
      <c r="K70" s="177"/>
      <c r="L70" s="177"/>
      <c r="M70" s="177"/>
      <c r="N70" s="179"/>
      <c r="O70" s="179"/>
    </row>
    <row r="71" spans="1:15" s="63" customFormat="1" x14ac:dyDescent="0.2">
      <c r="A71" s="61"/>
      <c r="B71" s="181"/>
      <c r="C71" s="181"/>
      <c r="D71" s="174"/>
      <c r="E71" s="174"/>
      <c r="F71" s="181"/>
      <c r="G71" s="181"/>
      <c r="H71" s="181"/>
      <c r="I71" s="181"/>
      <c r="J71" s="50"/>
      <c r="K71" s="181"/>
      <c r="L71" s="181"/>
      <c r="M71" s="181"/>
      <c r="N71" s="61"/>
      <c r="O71" s="61"/>
    </row>
    <row r="72" spans="1:15" s="63" customFormat="1" x14ac:dyDescent="0.2">
      <c r="A72" s="61"/>
      <c r="B72" s="181"/>
      <c r="C72" s="181"/>
      <c r="D72" s="174"/>
      <c r="E72" s="174"/>
      <c r="F72" s="181"/>
      <c r="G72" s="181"/>
      <c r="H72" s="181"/>
      <c r="I72" s="181"/>
      <c r="J72" s="50"/>
      <c r="K72" s="181"/>
      <c r="L72" s="181"/>
      <c r="M72" s="181"/>
      <c r="N72" s="61"/>
      <c r="O72" s="61"/>
    </row>
    <row r="73" spans="1:15" s="63" customFormat="1" x14ac:dyDescent="0.2">
      <c r="A73" s="61"/>
      <c r="B73" s="181"/>
      <c r="C73" s="181"/>
      <c r="D73" s="174"/>
      <c r="E73" s="174"/>
      <c r="F73" s="181"/>
      <c r="G73" s="181"/>
      <c r="H73" s="181"/>
      <c r="I73" s="181"/>
      <c r="J73" s="50"/>
      <c r="K73" s="181"/>
      <c r="L73" s="181"/>
      <c r="M73" s="181"/>
      <c r="N73" s="61"/>
      <c r="O73" s="61"/>
    </row>
    <row r="74" spans="1:15" s="63" customFormat="1" x14ac:dyDescent="0.2">
      <c r="A74" s="61"/>
      <c r="B74" s="181"/>
      <c r="C74" s="181"/>
      <c r="D74" s="174"/>
      <c r="E74" s="174"/>
      <c r="F74" s="181"/>
      <c r="G74" s="181"/>
      <c r="H74" s="181"/>
      <c r="I74" s="181"/>
      <c r="J74" s="50"/>
      <c r="K74" s="181"/>
      <c r="L74" s="181"/>
      <c r="M74" s="181"/>
      <c r="N74" s="61"/>
      <c r="O74" s="61"/>
    </row>
    <row r="75" spans="1:15" s="63" customFormat="1" x14ac:dyDescent="0.2">
      <c r="A75" s="61"/>
      <c r="B75" s="181"/>
      <c r="C75" s="181"/>
      <c r="D75" s="174"/>
      <c r="E75" s="174"/>
      <c r="F75" s="181"/>
      <c r="G75" s="181"/>
      <c r="H75" s="181"/>
      <c r="I75" s="181"/>
      <c r="J75" s="50"/>
      <c r="K75" s="181"/>
      <c r="L75" s="181"/>
      <c r="M75" s="181"/>
      <c r="N75" s="61"/>
      <c r="O75" s="61"/>
    </row>
    <row r="76" spans="1:15" s="63" customFormat="1" x14ac:dyDescent="0.2">
      <c r="A76" s="61"/>
      <c r="B76" s="181"/>
      <c r="C76" s="181"/>
      <c r="D76" s="174"/>
      <c r="E76" s="174"/>
      <c r="F76" s="181"/>
      <c r="G76" s="181"/>
      <c r="H76" s="181"/>
      <c r="I76" s="181"/>
      <c r="J76" s="50"/>
      <c r="K76" s="181"/>
      <c r="L76" s="181"/>
      <c r="M76" s="181"/>
      <c r="N76" s="61"/>
      <c r="O76" s="61"/>
    </row>
    <row r="77" spans="1:15" s="63" customFormat="1" x14ac:dyDescent="0.2">
      <c r="A77" s="61"/>
      <c r="B77" s="181"/>
      <c r="C77" s="181"/>
      <c r="D77" s="174"/>
      <c r="E77" s="174"/>
      <c r="F77" s="181"/>
      <c r="G77" s="181"/>
      <c r="H77" s="181"/>
      <c r="I77" s="181"/>
      <c r="J77" s="50"/>
      <c r="K77" s="181"/>
      <c r="L77" s="181"/>
      <c r="M77" s="181"/>
      <c r="N77" s="61"/>
      <c r="O77" s="61"/>
    </row>
    <row r="78" spans="1:15" s="63" customFormat="1" x14ac:dyDescent="0.2">
      <c r="A78" s="61"/>
      <c r="B78" s="181"/>
      <c r="C78" s="181"/>
      <c r="D78" s="174"/>
      <c r="E78" s="174"/>
      <c r="F78" s="181"/>
      <c r="G78" s="181"/>
      <c r="H78" s="181"/>
      <c r="I78" s="181"/>
      <c r="J78" s="50"/>
      <c r="K78" s="181"/>
      <c r="L78" s="181"/>
      <c r="M78" s="181"/>
      <c r="N78" s="61"/>
      <c r="O78" s="61"/>
    </row>
    <row r="79" spans="1:15" s="63" customFormat="1" x14ac:dyDescent="0.2">
      <c r="A79" s="61"/>
      <c r="B79" s="181"/>
      <c r="C79" s="181"/>
      <c r="D79" s="174"/>
      <c r="E79" s="174"/>
      <c r="F79" s="181"/>
      <c r="G79" s="181"/>
      <c r="H79" s="181"/>
      <c r="I79" s="181"/>
      <c r="J79" s="50"/>
      <c r="K79" s="181"/>
      <c r="L79" s="181"/>
      <c r="M79" s="181"/>
      <c r="N79" s="61"/>
      <c r="O79" s="61"/>
    </row>
    <row r="80" spans="1:15" s="63" customFormat="1" x14ac:dyDescent="0.2">
      <c r="A80" s="61"/>
      <c r="B80" s="181"/>
      <c r="C80" s="181"/>
      <c r="D80" s="174"/>
      <c r="E80" s="174"/>
      <c r="F80" s="181"/>
      <c r="G80" s="181"/>
      <c r="H80" s="181"/>
      <c r="I80" s="181"/>
      <c r="J80" s="50"/>
      <c r="K80" s="181"/>
      <c r="L80" s="181"/>
      <c r="M80" s="181"/>
      <c r="N80" s="61"/>
      <c r="O80" s="61"/>
    </row>
    <row r="81" spans="1:15" s="63" customFormat="1" x14ac:dyDescent="0.2">
      <c r="A81" s="61"/>
      <c r="B81" s="181"/>
      <c r="C81" s="181"/>
      <c r="D81" s="174"/>
      <c r="E81" s="174"/>
      <c r="F81" s="181"/>
      <c r="G81" s="181"/>
      <c r="H81" s="181"/>
      <c r="I81" s="181"/>
      <c r="J81" s="50"/>
      <c r="K81" s="181"/>
      <c r="L81" s="181"/>
      <c r="M81" s="181"/>
      <c r="N81" s="61"/>
      <c r="O81" s="61"/>
    </row>
    <row r="82" spans="1:15" s="63" customFormat="1" x14ac:dyDescent="0.2">
      <c r="A82" s="61"/>
      <c r="B82" s="181"/>
      <c r="C82" s="181"/>
      <c r="D82" s="174"/>
      <c r="E82" s="174"/>
      <c r="F82" s="181"/>
      <c r="G82" s="181"/>
      <c r="H82" s="181"/>
      <c r="I82" s="181"/>
      <c r="J82" s="50"/>
      <c r="K82" s="181"/>
      <c r="L82" s="181"/>
      <c r="M82" s="181"/>
      <c r="N82" s="61"/>
      <c r="O82" s="61"/>
    </row>
    <row r="83" spans="1:15" s="63" customFormat="1" x14ac:dyDescent="0.2">
      <c r="A83" s="61"/>
      <c r="B83" s="181"/>
      <c r="C83" s="181"/>
      <c r="D83" s="174"/>
      <c r="E83" s="174"/>
      <c r="F83" s="181"/>
      <c r="G83" s="181"/>
      <c r="H83" s="181"/>
      <c r="I83" s="181"/>
      <c r="J83" s="50"/>
      <c r="K83" s="181"/>
      <c r="L83" s="181"/>
      <c r="M83" s="181"/>
      <c r="N83" s="61"/>
      <c r="O83" s="61"/>
    </row>
    <row r="84" spans="1:15" s="63" customFormat="1" x14ac:dyDescent="0.2">
      <c r="A84" s="61"/>
      <c r="B84" s="181"/>
      <c r="C84" s="181"/>
      <c r="D84" s="174"/>
      <c r="E84" s="174"/>
      <c r="F84" s="181"/>
      <c r="G84" s="181"/>
      <c r="H84" s="181"/>
      <c r="I84" s="181"/>
      <c r="J84" s="50"/>
      <c r="K84" s="181"/>
      <c r="L84" s="181"/>
      <c r="M84" s="181"/>
      <c r="N84" s="61"/>
      <c r="O84" s="61"/>
    </row>
    <row r="85" spans="1:15" s="63" customFormat="1" x14ac:dyDescent="0.2">
      <c r="A85" s="61"/>
      <c r="B85" s="181"/>
      <c r="C85" s="181"/>
      <c r="D85" s="174"/>
      <c r="E85" s="174"/>
      <c r="F85" s="181"/>
      <c r="G85" s="181"/>
      <c r="H85" s="181"/>
      <c r="I85" s="181"/>
      <c r="J85" s="50"/>
      <c r="K85" s="181"/>
      <c r="L85" s="181"/>
      <c r="M85" s="181"/>
      <c r="N85" s="61"/>
      <c r="O85" s="61"/>
    </row>
    <row r="86" spans="1:15" s="63" customFormat="1" x14ac:dyDescent="0.2">
      <c r="A86" s="61"/>
      <c r="B86" s="181"/>
      <c r="C86" s="181"/>
      <c r="D86" s="174"/>
      <c r="E86" s="174"/>
      <c r="F86" s="181"/>
      <c r="G86" s="181"/>
      <c r="H86" s="181"/>
      <c r="I86" s="181"/>
      <c r="J86" s="50"/>
      <c r="K86" s="181"/>
      <c r="L86" s="181"/>
      <c r="M86" s="181"/>
      <c r="N86" s="61"/>
      <c r="O86" s="61"/>
    </row>
    <row r="87" spans="1:15" s="63" customFormat="1" x14ac:dyDescent="0.2">
      <c r="A87" s="61"/>
      <c r="B87" s="181"/>
      <c r="C87" s="181"/>
      <c r="D87" s="174"/>
      <c r="E87" s="174"/>
      <c r="F87" s="181"/>
      <c r="G87" s="181"/>
      <c r="H87" s="181"/>
      <c r="I87" s="181"/>
      <c r="J87" s="50"/>
      <c r="K87" s="181"/>
      <c r="L87" s="181"/>
      <c r="M87" s="181"/>
      <c r="N87" s="61"/>
      <c r="O87" s="61"/>
    </row>
    <row r="88" spans="1:15" s="63" customFormat="1" x14ac:dyDescent="0.2">
      <c r="A88" s="61"/>
      <c r="B88" s="181"/>
      <c r="C88" s="181"/>
      <c r="D88" s="174"/>
      <c r="E88" s="174"/>
      <c r="F88" s="181"/>
      <c r="G88" s="181"/>
      <c r="H88" s="181"/>
      <c r="I88" s="181"/>
      <c r="J88" s="50"/>
      <c r="K88" s="181"/>
      <c r="L88" s="181"/>
      <c r="M88" s="181"/>
      <c r="N88" s="61"/>
      <c r="O88" s="61"/>
    </row>
    <row r="89" spans="1:15" s="63" customFormat="1" x14ac:dyDescent="0.2">
      <c r="A89" s="61"/>
      <c r="B89" s="181"/>
      <c r="C89" s="181"/>
      <c r="D89" s="174"/>
      <c r="E89" s="174"/>
      <c r="F89" s="181"/>
      <c r="G89" s="181"/>
      <c r="H89" s="181"/>
      <c r="I89" s="181"/>
      <c r="J89" s="50"/>
      <c r="K89" s="181"/>
      <c r="L89" s="181"/>
      <c r="M89" s="181"/>
      <c r="N89" s="61"/>
      <c r="O89" s="61"/>
    </row>
    <row r="90" spans="1:15" s="63" customFormat="1" x14ac:dyDescent="0.2">
      <c r="A90" s="61"/>
      <c r="B90" s="181"/>
      <c r="C90" s="181"/>
      <c r="D90" s="174"/>
      <c r="E90" s="174"/>
      <c r="F90" s="181"/>
      <c r="G90" s="181"/>
      <c r="H90" s="181"/>
      <c r="I90" s="181"/>
      <c r="J90" s="50"/>
      <c r="K90" s="181"/>
      <c r="L90" s="181"/>
      <c r="M90" s="181"/>
      <c r="N90" s="61"/>
      <c r="O90" s="61"/>
    </row>
    <row r="91" spans="1:15" s="63" customFormat="1" x14ac:dyDescent="0.2">
      <c r="A91" s="61"/>
      <c r="B91" s="181"/>
      <c r="C91" s="181"/>
      <c r="D91" s="174"/>
      <c r="E91" s="174"/>
      <c r="F91" s="181"/>
      <c r="G91" s="181"/>
      <c r="H91" s="181"/>
      <c r="I91" s="181"/>
      <c r="J91" s="50"/>
      <c r="K91" s="181"/>
      <c r="L91" s="181"/>
      <c r="M91" s="181"/>
      <c r="N91" s="61"/>
      <c r="O91" s="61"/>
    </row>
    <row r="92" spans="1:15" s="63" customFormat="1" x14ac:dyDescent="0.2">
      <c r="A92" s="61"/>
      <c r="B92" s="181"/>
      <c r="C92" s="181"/>
      <c r="D92" s="174"/>
      <c r="E92" s="174"/>
      <c r="F92" s="181"/>
      <c r="G92" s="181"/>
      <c r="H92" s="181"/>
      <c r="I92" s="181"/>
      <c r="J92" s="50"/>
      <c r="K92" s="181"/>
      <c r="L92" s="181"/>
      <c r="M92" s="181"/>
      <c r="N92" s="61"/>
      <c r="O92" s="61"/>
    </row>
    <row r="93" spans="1:15" s="63" customFormat="1" x14ac:dyDescent="0.2">
      <c r="A93" s="61"/>
      <c r="B93" s="181"/>
      <c r="C93" s="181"/>
      <c r="D93" s="174"/>
      <c r="E93" s="174"/>
      <c r="F93" s="181"/>
      <c r="G93" s="181"/>
      <c r="H93" s="181"/>
      <c r="I93" s="181"/>
      <c r="J93" s="50"/>
      <c r="K93" s="181"/>
      <c r="L93" s="181"/>
      <c r="M93" s="181"/>
      <c r="N93" s="61"/>
      <c r="O93" s="61"/>
    </row>
    <row r="94" spans="1:15" s="63" customFormat="1" x14ac:dyDescent="0.2">
      <c r="A94" s="61"/>
      <c r="B94" s="181"/>
      <c r="C94" s="181"/>
      <c r="D94" s="174"/>
      <c r="E94" s="174"/>
      <c r="F94" s="181"/>
      <c r="G94" s="181"/>
      <c r="H94" s="181"/>
      <c r="I94" s="181"/>
      <c r="J94" s="50"/>
      <c r="K94" s="181"/>
      <c r="L94" s="181"/>
      <c r="M94" s="181"/>
      <c r="N94" s="61"/>
      <c r="O94" s="61"/>
    </row>
    <row r="95" spans="1:15" s="63" customFormat="1" x14ac:dyDescent="0.2">
      <c r="A95" s="61"/>
      <c r="B95" s="181"/>
      <c r="C95" s="181"/>
      <c r="D95" s="174"/>
      <c r="E95" s="174"/>
      <c r="F95" s="181"/>
      <c r="G95" s="181"/>
      <c r="H95" s="181"/>
      <c r="I95" s="181"/>
      <c r="J95" s="50"/>
      <c r="K95" s="181"/>
      <c r="L95" s="181"/>
      <c r="M95" s="181"/>
      <c r="N95" s="61"/>
      <c r="O95" s="61"/>
    </row>
    <row r="96" spans="1:15" s="63" customFormat="1" x14ac:dyDescent="0.2">
      <c r="A96" s="61"/>
      <c r="B96" s="181"/>
      <c r="C96" s="181"/>
      <c r="D96" s="174"/>
      <c r="E96" s="174"/>
      <c r="F96" s="181"/>
      <c r="G96" s="181"/>
      <c r="H96" s="181"/>
      <c r="I96" s="181"/>
      <c r="J96" s="50"/>
      <c r="K96" s="181"/>
      <c r="L96" s="181"/>
      <c r="M96" s="181"/>
      <c r="N96" s="61"/>
      <c r="O96" s="61"/>
    </row>
    <row r="97" spans="1:15" s="63" customFormat="1" x14ac:dyDescent="0.2">
      <c r="A97" s="61"/>
      <c r="B97" s="181"/>
      <c r="C97" s="181"/>
      <c r="D97" s="174"/>
      <c r="E97" s="174"/>
      <c r="F97" s="181"/>
      <c r="G97" s="181"/>
      <c r="H97" s="181"/>
      <c r="I97" s="181"/>
      <c r="J97" s="50"/>
      <c r="K97" s="181"/>
      <c r="L97" s="181"/>
      <c r="M97" s="181"/>
      <c r="N97" s="61"/>
      <c r="O97" s="61"/>
    </row>
    <row r="98" spans="1:15" s="63" customFormat="1" x14ac:dyDescent="0.2">
      <c r="A98" s="61"/>
      <c r="B98" s="181"/>
      <c r="C98" s="181"/>
      <c r="D98" s="174"/>
      <c r="E98" s="174"/>
      <c r="F98" s="181"/>
      <c r="G98" s="181"/>
      <c r="H98" s="181"/>
      <c r="I98" s="181"/>
      <c r="J98" s="50"/>
      <c r="K98" s="181"/>
      <c r="L98" s="181"/>
      <c r="M98" s="181"/>
      <c r="N98" s="61"/>
      <c r="O98" s="61"/>
    </row>
    <row r="99" spans="1:15" s="63" customFormat="1" x14ac:dyDescent="0.2">
      <c r="A99" s="61"/>
      <c r="B99" s="181"/>
      <c r="C99" s="181"/>
      <c r="D99" s="174"/>
      <c r="E99" s="174"/>
      <c r="F99" s="181"/>
      <c r="G99" s="181"/>
      <c r="H99" s="181"/>
      <c r="I99" s="181"/>
      <c r="J99" s="50"/>
      <c r="K99" s="181"/>
      <c r="L99" s="181"/>
      <c r="M99" s="181"/>
      <c r="N99" s="61"/>
      <c r="O99" s="61"/>
    </row>
    <row r="100" spans="1:15" s="63" customFormat="1" x14ac:dyDescent="0.2">
      <c r="A100" s="61"/>
      <c r="B100" s="181"/>
      <c r="C100" s="181"/>
      <c r="D100" s="174"/>
      <c r="E100" s="174"/>
      <c r="F100" s="181"/>
      <c r="G100" s="181"/>
      <c r="H100" s="181"/>
      <c r="I100" s="181"/>
      <c r="J100" s="50"/>
      <c r="K100" s="181"/>
      <c r="L100" s="181"/>
      <c r="M100" s="181"/>
      <c r="N100" s="61"/>
      <c r="O100" s="61"/>
    </row>
    <row r="101" spans="1:15" s="63" customFormat="1" x14ac:dyDescent="0.2">
      <c r="A101" s="61"/>
      <c r="B101" s="181"/>
      <c r="C101" s="181"/>
      <c r="D101" s="174"/>
      <c r="E101" s="174"/>
      <c r="F101" s="181"/>
      <c r="G101" s="181"/>
      <c r="H101" s="181"/>
      <c r="I101" s="181"/>
      <c r="J101" s="50"/>
      <c r="K101" s="181"/>
      <c r="L101" s="181"/>
      <c r="M101" s="181"/>
      <c r="N101" s="61"/>
      <c r="O101" s="61"/>
    </row>
    <row r="102" spans="1:15" s="63" customFormat="1" x14ac:dyDescent="0.2">
      <c r="A102" s="61"/>
      <c r="B102" s="181"/>
      <c r="C102" s="181"/>
      <c r="D102" s="174"/>
      <c r="E102" s="174"/>
      <c r="F102" s="181"/>
      <c r="G102" s="181"/>
      <c r="H102" s="181"/>
      <c r="I102" s="181"/>
      <c r="J102" s="50"/>
      <c r="K102" s="181"/>
      <c r="L102" s="181"/>
      <c r="M102" s="181"/>
      <c r="N102" s="61"/>
      <c r="O102" s="61"/>
    </row>
    <row r="103" spans="1:15" s="63" customFormat="1" x14ac:dyDescent="0.2">
      <c r="A103" s="61"/>
      <c r="B103" s="181"/>
      <c r="C103" s="181"/>
      <c r="D103" s="174"/>
      <c r="E103" s="174"/>
      <c r="F103" s="181"/>
      <c r="G103" s="181"/>
      <c r="H103" s="181"/>
      <c r="I103" s="181"/>
      <c r="J103" s="50"/>
      <c r="K103" s="181"/>
      <c r="L103" s="181"/>
      <c r="M103" s="181"/>
      <c r="N103" s="61"/>
      <c r="O103" s="61"/>
    </row>
    <row r="104" spans="1:15" s="63" customFormat="1" x14ac:dyDescent="0.2">
      <c r="A104" s="61"/>
      <c r="B104" s="181"/>
      <c r="C104" s="181"/>
      <c r="D104" s="174"/>
      <c r="E104" s="174"/>
      <c r="F104" s="181"/>
      <c r="G104" s="181"/>
      <c r="H104" s="181"/>
      <c r="I104" s="181"/>
      <c r="J104" s="50"/>
      <c r="K104" s="181"/>
      <c r="L104" s="181"/>
      <c r="M104" s="181"/>
      <c r="N104" s="61"/>
      <c r="O104" s="61"/>
    </row>
    <row r="105" spans="1:15" s="63" customFormat="1" x14ac:dyDescent="0.2">
      <c r="A105" s="61"/>
      <c r="B105" s="181"/>
      <c r="C105" s="181"/>
      <c r="D105" s="174"/>
      <c r="E105" s="174"/>
      <c r="F105" s="181"/>
      <c r="G105" s="181"/>
      <c r="H105" s="181"/>
      <c r="I105" s="181"/>
      <c r="J105" s="50"/>
      <c r="K105" s="181"/>
      <c r="L105" s="181"/>
      <c r="M105" s="181"/>
      <c r="N105" s="61"/>
      <c r="O105" s="61"/>
    </row>
    <row r="106" spans="1:15" s="63" customFormat="1" x14ac:dyDescent="0.2">
      <c r="A106" s="61"/>
      <c r="B106" s="181"/>
      <c r="C106" s="181"/>
      <c r="D106" s="174"/>
      <c r="E106" s="174"/>
      <c r="F106" s="181"/>
      <c r="G106" s="181"/>
      <c r="H106" s="181"/>
      <c r="I106" s="181"/>
      <c r="J106" s="50"/>
      <c r="K106" s="181"/>
      <c r="L106" s="181"/>
      <c r="M106" s="181"/>
      <c r="N106" s="61"/>
      <c r="O106" s="61"/>
    </row>
    <row r="107" spans="1:15" s="63" customFormat="1" x14ac:dyDescent="0.2">
      <c r="A107" s="61"/>
      <c r="B107" s="181"/>
      <c r="C107" s="181"/>
      <c r="D107" s="174"/>
      <c r="E107" s="174"/>
      <c r="F107" s="181"/>
      <c r="G107" s="181"/>
      <c r="H107" s="181"/>
      <c r="I107" s="181"/>
      <c r="J107" s="50"/>
      <c r="K107" s="181"/>
      <c r="L107" s="181"/>
      <c r="M107" s="181"/>
      <c r="N107" s="61"/>
      <c r="O107" s="61"/>
    </row>
    <row r="108" spans="1:15" s="63" customFormat="1" x14ac:dyDescent="0.2">
      <c r="A108" s="61"/>
      <c r="B108" s="181"/>
      <c r="C108" s="181"/>
      <c r="D108" s="174"/>
      <c r="E108" s="174"/>
      <c r="F108" s="181"/>
      <c r="G108" s="181"/>
      <c r="H108" s="181"/>
      <c r="I108" s="181"/>
      <c r="J108" s="50"/>
      <c r="K108" s="181"/>
      <c r="L108" s="181"/>
      <c r="M108" s="181"/>
      <c r="N108" s="61"/>
      <c r="O108" s="61"/>
    </row>
    <row r="109" spans="1:15" s="63" customFormat="1" x14ac:dyDescent="0.2">
      <c r="A109" s="61"/>
      <c r="B109" s="181"/>
      <c r="C109" s="181"/>
      <c r="D109" s="174"/>
      <c r="E109" s="174"/>
      <c r="F109" s="181"/>
      <c r="G109" s="181"/>
      <c r="H109" s="181"/>
      <c r="I109" s="181"/>
      <c r="J109" s="50"/>
      <c r="K109" s="181"/>
      <c r="L109" s="181"/>
      <c r="M109" s="181"/>
      <c r="N109" s="61"/>
      <c r="O109" s="61"/>
    </row>
    <row r="110" spans="1:15" s="63" customFormat="1" x14ac:dyDescent="0.2">
      <c r="A110" s="61"/>
      <c r="B110" s="181"/>
      <c r="C110" s="181"/>
      <c r="D110" s="174"/>
      <c r="E110" s="174"/>
      <c r="F110" s="181"/>
      <c r="G110" s="181"/>
      <c r="H110" s="181"/>
      <c r="I110" s="181"/>
      <c r="J110" s="50"/>
      <c r="K110" s="181"/>
      <c r="L110" s="181"/>
      <c r="M110" s="181"/>
      <c r="N110" s="61"/>
      <c r="O110" s="61"/>
    </row>
    <row r="111" spans="1:15" s="63" customFormat="1" x14ac:dyDescent="0.2">
      <c r="A111" s="61"/>
      <c r="B111" s="181"/>
      <c r="C111" s="181"/>
      <c r="D111" s="174"/>
      <c r="E111" s="174"/>
      <c r="F111" s="181"/>
      <c r="G111" s="181"/>
      <c r="H111" s="181"/>
      <c r="I111" s="181"/>
      <c r="J111" s="50"/>
      <c r="K111" s="181"/>
      <c r="L111" s="181"/>
      <c r="M111" s="181"/>
      <c r="N111" s="61"/>
      <c r="O111" s="61"/>
    </row>
    <row r="112" spans="1:15" s="63" customFormat="1" x14ac:dyDescent="0.2">
      <c r="A112" s="61"/>
      <c r="B112" s="181"/>
      <c r="C112" s="181"/>
      <c r="D112" s="174"/>
      <c r="E112" s="174"/>
      <c r="F112" s="181"/>
      <c r="G112" s="181"/>
      <c r="H112" s="181"/>
      <c r="I112" s="181"/>
      <c r="J112" s="50"/>
      <c r="K112" s="181"/>
      <c r="L112" s="181"/>
      <c r="M112" s="181"/>
      <c r="N112" s="61"/>
      <c r="O112" s="61"/>
    </row>
    <row r="113" spans="1:15" s="63" customFormat="1" x14ac:dyDescent="0.2">
      <c r="A113" s="61"/>
      <c r="B113" s="181"/>
      <c r="C113" s="181"/>
      <c r="D113" s="174"/>
      <c r="E113" s="174"/>
      <c r="F113" s="181"/>
      <c r="G113" s="181"/>
      <c r="H113" s="181"/>
      <c r="I113" s="181"/>
      <c r="J113" s="50"/>
      <c r="K113" s="181"/>
      <c r="L113" s="181"/>
      <c r="M113" s="181"/>
      <c r="N113" s="61"/>
      <c r="O113" s="61"/>
    </row>
    <row r="114" spans="1:15" s="63" customFormat="1" x14ac:dyDescent="0.2">
      <c r="A114" s="61"/>
      <c r="B114" s="181"/>
      <c r="C114" s="181"/>
      <c r="D114" s="174"/>
      <c r="E114" s="174"/>
      <c r="F114" s="181"/>
      <c r="G114" s="181"/>
      <c r="H114" s="181"/>
      <c r="I114" s="181"/>
      <c r="J114" s="50"/>
      <c r="K114" s="181"/>
      <c r="L114" s="181"/>
      <c r="M114" s="181"/>
      <c r="N114" s="61"/>
      <c r="O114" s="61"/>
    </row>
    <row r="115" spans="1:15" s="63" customFormat="1" x14ac:dyDescent="0.2">
      <c r="A115" s="61"/>
      <c r="B115" s="181"/>
      <c r="C115" s="181"/>
      <c r="D115" s="174"/>
      <c r="E115" s="174"/>
      <c r="F115" s="181"/>
      <c r="G115" s="181"/>
      <c r="H115" s="181"/>
      <c r="I115" s="181"/>
      <c r="J115" s="50"/>
      <c r="K115" s="181"/>
      <c r="L115" s="181"/>
      <c r="M115" s="181"/>
      <c r="N115" s="61"/>
      <c r="O115" s="61"/>
    </row>
    <row r="116" spans="1:15" s="63" customFormat="1" x14ac:dyDescent="0.2">
      <c r="A116" s="61"/>
      <c r="B116" s="181"/>
      <c r="C116" s="181"/>
      <c r="D116" s="174"/>
      <c r="E116" s="174"/>
      <c r="F116" s="181"/>
      <c r="G116" s="181"/>
      <c r="H116" s="181"/>
      <c r="I116" s="181"/>
      <c r="J116" s="50"/>
      <c r="K116" s="181"/>
      <c r="L116" s="181"/>
      <c r="M116" s="181"/>
      <c r="N116" s="61"/>
      <c r="O116" s="61"/>
    </row>
    <row r="117" spans="1:15" s="63" customFormat="1" x14ac:dyDescent="0.2">
      <c r="A117" s="61"/>
      <c r="B117" s="181"/>
      <c r="C117" s="181"/>
      <c r="D117" s="174"/>
      <c r="E117" s="174"/>
      <c r="F117" s="181"/>
      <c r="G117" s="181"/>
      <c r="H117" s="181"/>
      <c r="I117" s="181"/>
      <c r="J117" s="50"/>
      <c r="K117" s="181"/>
      <c r="L117" s="181"/>
      <c r="M117" s="181"/>
      <c r="N117" s="61"/>
      <c r="O117" s="61"/>
    </row>
    <row r="118" spans="1:15" s="63" customFormat="1" x14ac:dyDescent="0.2">
      <c r="A118" s="61"/>
      <c r="B118" s="181"/>
      <c r="C118" s="181"/>
      <c r="D118" s="174"/>
      <c r="E118" s="174"/>
      <c r="F118" s="181"/>
      <c r="G118" s="181"/>
      <c r="H118" s="181"/>
      <c r="I118" s="181"/>
      <c r="J118" s="50"/>
      <c r="K118" s="181"/>
      <c r="L118" s="181"/>
      <c r="M118" s="181"/>
      <c r="N118" s="61"/>
      <c r="O118" s="61"/>
    </row>
    <row r="119" spans="1:15" s="63" customFormat="1" x14ac:dyDescent="0.2">
      <c r="A119" s="61"/>
      <c r="B119" s="181"/>
      <c r="C119" s="181"/>
      <c r="D119" s="174"/>
      <c r="E119" s="174"/>
      <c r="F119" s="181"/>
      <c r="G119" s="181"/>
      <c r="H119" s="181"/>
      <c r="I119" s="181"/>
      <c r="J119" s="50"/>
      <c r="K119" s="181"/>
      <c r="L119" s="181"/>
      <c r="M119" s="181"/>
      <c r="N119" s="61"/>
      <c r="O119" s="61"/>
    </row>
    <row r="120" spans="1:15" s="63" customFormat="1" x14ac:dyDescent="0.2">
      <c r="A120" s="61"/>
      <c r="B120" s="181"/>
      <c r="C120" s="181"/>
      <c r="D120" s="174"/>
      <c r="E120" s="174"/>
      <c r="F120" s="181"/>
      <c r="G120" s="181"/>
      <c r="H120" s="181"/>
      <c r="I120" s="181"/>
      <c r="J120" s="50"/>
      <c r="K120" s="181"/>
      <c r="L120" s="181"/>
      <c r="M120" s="181"/>
      <c r="N120" s="61"/>
      <c r="O120" s="61"/>
    </row>
    <row r="121" spans="1:15" s="63" customFormat="1" x14ac:dyDescent="0.2">
      <c r="A121" s="61"/>
      <c r="B121" s="181"/>
      <c r="C121" s="181"/>
      <c r="D121" s="174"/>
      <c r="E121" s="174"/>
      <c r="F121" s="181"/>
      <c r="G121" s="181"/>
      <c r="H121" s="181"/>
      <c r="I121" s="181"/>
      <c r="J121" s="50"/>
      <c r="K121" s="181"/>
      <c r="L121" s="181"/>
      <c r="M121" s="181"/>
      <c r="N121" s="61"/>
      <c r="O121" s="61"/>
    </row>
    <row r="122" spans="1:15" s="63" customFormat="1" x14ac:dyDescent="0.2">
      <c r="A122" s="61"/>
      <c r="B122" s="181"/>
      <c r="C122" s="181"/>
      <c r="D122" s="174"/>
      <c r="E122" s="174"/>
      <c r="F122" s="181"/>
      <c r="G122" s="181"/>
      <c r="H122" s="181"/>
      <c r="I122" s="181"/>
      <c r="J122" s="50"/>
      <c r="K122" s="181"/>
      <c r="L122" s="181"/>
      <c r="M122" s="181"/>
      <c r="N122" s="61"/>
      <c r="O122" s="61"/>
    </row>
    <row r="123" spans="1:15" s="63" customFormat="1" x14ac:dyDescent="0.2">
      <c r="A123" s="61"/>
      <c r="B123" s="181"/>
      <c r="C123" s="181"/>
      <c r="D123" s="174"/>
      <c r="E123" s="174"/>
      <c r="F123" s="181"/>
      <c r="G123" s="181"/>
      <c r="H123" s="181"/>
      <c r="I123" s="181"/>
      <c r="J123" s="50"/>
      <c r="K123" s="181"/>
      <c r="L123" s="181"/>
      <c r="M123" s="181"/>
      <c r="N123" s="61"/>
      <c r="O123" s="61"/>
    </row>
    <row r="124" spans="1:15" s="63" customFormat="1" x14ac:dyDescent="0.2">
      <c r="A124" s="61"/>
      <c r="B124" s="181"/>
      <c r="C124" s="181"/>
      <c r="D124" s="174"/>
      <c r="E124" s="174"/>
      <c r="F124" s="181"/>
      <c r="G124" s="181"/>
      <c r="H124" s="181"/>
      <c r="I124" s="181"/>
      <c r="J124" s="50"/>
      <c r="K124" s="181"/>
      <c r="L124" s="181"/>
      <c r="M124" s="181"/>
      <c r="N124" s="61"/>
      <c r="O124" s="61"/>
    </row>
    <row r="125" spans="1:15" s="63" customFormat="1" x14ac:dyDescent="0.2">
      <c r="A125" s="61"/>
      <c r="B125" s="181"/>
      <c r="C125" s="181"/>
      <c r="D125" s="174"/>
      <c r="E125" s="174"/>
      <c r="F125" s="181"/>
      <c r="G125" s="181"/>
      <c r="H125" s="181"/>
      <c r="I125" s="181"/>
      <c r="J125" s="50"/>
      <c r="K125" s="181"/>
      <c r="L125" s="181"/>
      <c r="M125" s="181"/>
      <c r="N125" s="61"/>
      <c r="O125" s="61"/>
    </row>
    <row r="126" spans="1:15" s="63" customFormat="1" x14ac:dyDescent="0.2">
      <c r="A126" s="61"/>
      <c r="B126" s="181"/>
      <c r="C126" s="181"/>
      <c r="D126" s="174"/>
      <c r="E126" s="174"/>
      <c r="F126" s="181"/>
      <c r="G126" s="181"/>
      <c r="H126" s="181"/>
      <c r="I126" s="181"/>
      <c r="J126" s="50"/>
      <c r="K126" s="181"/>
      <c r="L126" s="181"/>
      <c r="M126" s="181"/>
      <c r="N126" s="61"/>
      <c r="O126" s="61"/>
    </row>
    <row r="127" spans="1:15" s="63" customFormat="1" x14ac:dyDescent="0.2">
      <c r="A127" s="61"/>
      <c r="B127" s="181"/>
      <c r="C127" s="181"/>
      <c r="D127" s="174"/>
      <c r="E127" s="174"/>
      <c r="F127" s="181"/>
      <c r="G127" s="181"/>
      <c r="H127" s="181"/>
      <c r="I127" s="181"/>
      <c r="J127" s="50"/>
      <c r="K127" s="181"/>
      <c r="L127" s="181"/>
      <c r="M127" s="181"/>
      <c r="N127" s="61"/>
      <c r="O127" s="61"/>
    </row>
    <row r="128" spans="1:15" s="63" customFormat="1" x14ac:dyDescent="0.2">
      <c r="A128" s="61"/>
      <c r="B128" s="181"/>
      <c r="C128" s="181"/>
      <c r="D128" s="174"/>
      <c r="E128" s="174"/>
      <c r="F128" s="181"/>
      <c r="G128" s="181"/>
      <c r="H128" s="181"/>
      <c r="I128" s="181"/>
      <c r="J128" s="50"/>
      <c r="K128" s="181"/>
      <c r="L128" s="181"/>
      <c r="M128" s="181"/>
      <c r="N128" s="61"/>
      <c r="O128" s="61"/>
    </row>
    <row r="129" spans="1:15" s="63" customFormat="1" x14ac:dyDescent="0.2">
      <c r="A129" s="61"/>
      <c r="B129" s="181"/>
      <c r="C129" s="181"/>
      <c r="D129" s="174"/>
      <c r="E129" s="174"/>
      <c r="F129" s="181"/>
      <c r="G129" s="181"/>
      <c r="H129" s="181"/>
      <c r="I129" s="181"/>
      <c r="J129" s="50"/>
      <c r="K129" s="181"/>
      <c r="L129" s="181"/>
      <c r="M129" s="181"/>
      <c r="N129" s="61"/>
      <c r="O129" s="61"/>
    </row>
    <row r="130" spans="1:15" s="63" customFormat="1" x14ac:dyDescent="0.2">
      <c r="A130" s="61"/>
      <c r="B130" s="181"/>
      <c r="C130" s="181"/>
      <c r="D130" s="174"/>
      <c r="E130" s="174"/>
      <c r="F130" s="181"/>
      <c r="G130" s="181"/>
      <c r="H130" s="181"/>
      <c r="I130" s="181"/>
      <c r="J130" s="50"/>
      <c r="K130" s="181"/>
      <c r="L130" s="181"/>
      <c r="M130" s="181"/>
      <c r="N130" s="61"/>
      <c r="O130" s="61"/>
    </row>
    <row r="131" spans="1:15" s="63" customFormat="1" x14ac:dyDescent="0.2">
      <c r="A131" s="61"/>
      <c r="B131" s="181"/>
      <c r="C131" s="181"/>
      <c r="D131" s="174"/>
      <c r="E131" s="174"/>
      <c r="F131" s="181"/>
      <c r="G131" s="181"/>
      <c r="H131" s="181"/>
      <c r="I131" s="181"/>
      <c r="J131" s="50"/>
      <c r="K131" s="181"/>
      <c r="L131" s="181"/>
      <c r="M131" s="181"/>
      <c r="N131" s="61"/>
      <c r="O131" s="61"/>
    </row>
    <row r="132" spans="1:15" s="63" customFormat="1" x14ac:dyDescent="0.2">
      <c r="A132" s="61"/>
      <c r="B132" s="181"/>
      <c r="C132" s="181"/>
      <c r="D132" s="174"/>
      <c r="E132" s="174"/>
      <c r="F132" s="181"/>
      <c r="G132" s="181"/>
      <c r="H132" s="181"/>
      <c r="I132" s="181"/>
      <c r="J132" s="50"/>
      <c r="K132" s="181"/>
      <c r="L132" s="181"/>
      <c r="M132" s="181"/>
      <c r="N132" s="61"/>
      <c r="O132" s="61"/>
    </row>
    <row r="133" spans="1:15" s="63" customFormat="1" x14ac:dyDescent="0.2">
      <c r="A133" s="61"/>
      <c r="B133" s="181"/>
      <c r="C133" s="181"/>
      <c r="D133" s="174"/>
      <c r="E133" s="174"/>
      <c r="F133" s="181"/>
      <c r="G133" s="181"/>
      <c r="H133" s="181"/>
      <c r="I133" s="181"/>
      <c r="J133" s="50"/>
      <c r="K133" s="181"/>
      <c r="L133" s="181"/>
      <c r="M133" s="181"/>
      <c r="N133" s="61"/>
      <c r="O133" s="61"/>
    </row>
    <row r="134" spans="1:15" s="63" customFormat="1" x14ac:dyDescent="0.2">
      <c r="A134" s="61"/>
      <c r="B134" s="181"/>
      <c r="C134" s="181"/>
      <c r="D134" s="174"/>
      <c r="E134" s="174"/>
      <c r="F134" s="181"/>
      <c r="G134" s="181"/>
      <c r="H134" s="181"/>
      <c r="I134" s="181"/>
      <c r="J134" s="50"/>
      <c r="K134" s="181"/>
      <c r="L134" s="181"/>
      <c r="M134" s="181"/>
      <c r="N134" s="61"/>
      <c r="O134" s="61"/>
    </row>
    <row r="135" spans="1:15" s="63" customFormat="1" x14ac:dyDescent="0.2">
      <c r="A135" s="61"/>
      <c r="B135" s="181"/>
      <c r="C135" s="181"/>
      <c r="D135" s="174"/>
      <c r="E135" s="174"/>
      <c r="F135" s="181"/>
      <c r="G135" s="181"/>
      <c r="H135" s="181"/>
      <c r="I135" s="181"/>
      <c r="J135" s="50"/>
      <c r="K135" s="181"/>
      <c r="L135" s="181"/>
      <c r="M135" s="181"/>
      <c r="N135" s="61"/>
      <c r="O135" s="61"/>
    </row>
    <row r="136" spans="1:15" s="63" customFormat="1" x14ac:dyDescent="0.2">
      <c r="A136" s="61"/>
      <c r="B136" s="181"/>
      <c r="C136" s="181"/>
      <c r="D136" s="174"/>
      <c r="E136" s="174"/>
      <c r="F136" s="181"/>
      <c r="G136" s="181"/>
      <c r="H136" s="181"/>
      <c r="I136" s="181"/>
      <c r="J136" s="50"/>
      <c r="K136" s="181"/>
      <c r="L136" s="181"/>
      <c r="M136" s="181"/>
      <c r="N136" s="61"/>
      <c r="O136" s="61"/>
    </row>
    <row r="137" spans="1:15" s="63" customFormat="1" x14ac:dyDescent="0.2">
      <c r="A137" s="61"/>
      <c r="B137" s="181"/>
      <c r="C137" s="181"/>
      <c r="D137" s="174"/>
      <c r="E137" s="174"/>
      <c r="F137" s="181"/>
      <c r="G137" s="181"/>
      <c r="H137" s="181"/>
      <c r="I137" s="181"/>
      <c r="J137" s="50"/>
      <c r="K137" s="181"/>
      <c r="L137" s="181"/>
      <c r="M137" s="181"/>
      <c r="N137" s="61"/>
      <c r="O137" s="61"/>
    </row>
    <row r="138" spans="1:15" s="63" customFormat="1" x14ac:dyDescent="0.2">
      <c r="A138" s="61"/>
      <c r="B138" s="181"/>
      <c r="C138" s="181"/>
      <c r="D138" s="174"/>
      <c r="E138" s="174"/>
      <c r="F138" s="181"/>
      <c r="G138" s="181"/>
      <c r="H138" s="181"/>
      <c r="I138" s="181"/>
      <c r="J138" s="50"/>
      <c r="K138" s="181"/>
      <c r="L138" s="181"/>
      <c r="M138" s="181"/>
      <c r="N138" s="61"/>
      <c r="O138" s="61"/>
    </row>
    <row r="139" spans="1:15" s="63" customFormat="1" x14ac:dyDescent="0.2">
      <c r="A139" s="61"/>
      <c r="B139" s="181"/>
      <c r="C139" s="181"/>
      <c r="D139" s="174"/>
      <c r="E139" s="174"/>
      <c r="F139" s="181"/>
      <c r="G139" s="181"/>
      <c r="H139" s="181"/>
      <c r="I139" s="181"/>
      <c r="J139" s="50"/>
      <c r="K139" s="181"/>
      <c r="L139" s="181"/>
      <c r="M139" s="181"/>
      <c r="N139" s="61"/>
      <c r="O139" s="61"/>
    </row>
    <row r="140" spans="1:15" s="63" customFormat="1" x14ac:dyDescent="0.2">
      <c r="A140" s="61"/>
      <c r="B140" s="181"/>
      <c r="C140" s="181"/>
      <c r="D140" s="174"/>
      <c r="E140" s="174"/>
      <c r="F140" s="181"/>
      <c r="G140" s="181"/>
      <c r="H140" s="181"/>
      <c r="I140" s="181"/>
      <c r="J140" s="50"/>
      <c r="K140" s="181"/>
      <c r="L140" s="181"/>
      <c r="M140" s="181"/>
      <c r="N140" s="61"/>
      <c r="O140" s="61"/>
    </row>
    <row r="141" spans="1:15" s="63" customFormat="1" x14ac:dyDescent="0.2">
      <c r="A141" s="61"/>
      <c r="B141" s="181"/>
      <c r="C141" s="181"/>
      <c r="D141" s="174"/>
      <c r="E141" s="174"/>
      <c r="F141" s="181"/>
      <c r="G141" s="181"/>
      <c r="H141" s="181"/>
      <c r="I141" s="181"/>
      <c r="J141" s="50"/>
      <c r="K141" s="181"/>
      <c r="L141" s="181"/>
      <c r="M141" s="181"/>
      <c r="N141" s="61"/>
      <c r="O141" s="61"/>
    </row>
    <row r="142" spans="1:15" s="63" customFormat="1" x14ac:dyDescent="0.2">
      <c r="A142" s="61"/>
      <c r="B142" s="181"/>
      <c r="C142" s="181"/>
      <c r="D142" s="174"/>
      <c r="E142" s="174"/>
      <c r="F142" s="181"/>
      <c r="G142" s="181"/>
      <c r="H142" s="181"/>
      <c r="I142" s="181"/>
      <c r="J142" s="50"/>
      <c r="K142" s="181"/>
      <c r="L142" s="181"/>
      <c r="M142" s="181"/>
      <c r="N142" s="61"/>
      <c r="O142" s="61"/>
    </row>
    <row r="143" spans="1:15" s="63" customFormat="1" x14ac:dyDescent="0.2">
      <c r="A143" s="61"/>
      <c r="B143" s="181"/>
      <c r="C143" s="181"/>
      <c r="D143" s="174"/>
      <c r="E143" s="174"/>
      <c r="F143" s="181"/>
      <c r="G143" s="181"/>
      <c r="H143" s="181"/>
      <c r="I143" s="181"/>
      <c r="J143" s="50"/>
      <c r="K143" s="181"/>
      <c r="L143" s="181"/>
      <c r="M143" s="181"/>
      <c r="N143" s="61"/>
      <c r="O143" s="61"/>
    </row>
    <row r="144" spans="1:15" s="63" customFormat="1" x14ac:dyDescent="0.2">
      <c r="A144" s="61"/>
      <c r="B144" s="181"/>
      <c r="C144" s="181"/>
      <c r="D144" s="174"/>
      <c r="E144" s="174"/>
      <c r="F144" s="181"/>
      <c r="G144" s="181"/>
      <c r="H144" s="181"/>
      <c r="I144" s="181"/>
      <c r="J144" s="50"/>
      <c r="K144" s="181"/>
      <c r="L144" s="181"/>
      <c r="M144" s="181"/>
      <c r="N144" s="61"/>
      <c r="O144" s="61"/>
    </row>
    <row r="145" spans="1:15" s="63" customFormat="1" x14ac:dyDescent="0.2">
      <c r="A145" s="61"/>
      <c r="B145" s="181"/>
      <c r="C145" s="181"/>
      <c r="D145" s="174"/>
      <c r="E145" s="174"/>
      <c r="F145" s="181"/>
      <c r="G145" s="181"/>
      <c r="H145" s="181"/>
      <c r="I145" s="181"/>
      <c r="J145" s="50"/>
      <c r="K145" s="181"/>
      <c r="L145" s="181"/>
      <c r="M145" s="181"/>
      <c r="N145" s="61"/>
      <c r="O145" s="61"/>
    </row>
    <row r="146" spans="1:15" s="63" customFormat="1" x14ac:dyDescent="0.2">
      <c r="A146" s="61"/>
      <c r="B146" s="181"/>
      <c r="C146" s="181"/>
      <c r="D146" s="174"/>
      <c r="E146" s="174"/>
      <c r="F146" s="181"/>
      <c r="G146" s="181"/>
      <c r="H146" s="181"/>
      <c r="I146" s="181"/>
      <c r="J146" s="50"/>
      <c r="K146" s="181"/>
      <c r="L146" s="181"/>
      <c r="M146" s="181"/>
      <c r="N146" s="61"/>
      <c r="O146" s="61"/>
    </row>
    <row r="147" spans="1:15" s="63" customFormat="1" x14ac:dyDescent="0.2">
      <c r="A147" s="61"/>
      <c r="B147" s="181"/>
      <c r="C147" s="181"/>
      <c r="D147" s="174"/>
      <c r="E147" s="174"/>
      <c r="F147" s="181"/>
      <c r="G147" s="181"/>
      <c r="H147" s="181"/>
      <c r="I147" s="181"/>
      <c r="J147" s="50"/>
      <c r="K147" s="181"/>
      <c r="L147" s="181"/>
      <c r="M147" s="181"/>
      <c r="N147" s="61"/>
      <c r="O147" s="61"/>
    </row>
    <row r="148" spans="1:15" s="63" customFormat="1" x14ac:dyDescent="0.2">
      <c r="A148" s="61"/>
      <c r="B148" s="181"/>
      <c r="C148" s="181"/>
      <c r="D148" s="174"/>
      <c r="E148" s="174"/>
      <c r="F148" s="181"/>
      <c r="G148" s="181"/>
      <c r="H148" s="181"/>
      <c r="I148" s="181"/>
      <c r="J148" s="50"/>
      <c r="K148" s="181"/>
      <c r="L148" s="181"/>
      <c r="M148" s="181"/>
      <c r="N148" s="61"/>
      <c r="O148" s="61"/>
    </row>
    <row r="149" spans="1:15" s="63" customFormat="1" x14ac:dyDescent="0.2">
      <c r="A149" s="61"/>
      <c r="B149" s="181"/>
      <c r="C149" s="181"/>
      <c r="D149" s="174"/>
      <c r="E149" s="174"/>
      <c r="F149" s="181"/>
      <c r="G149" s="181"/>
      <c r="H149" s="181"/>
      <c r="I149" s="181"/>
      <c r="J149" s="50"/>
      <c r="K149" s="181"/>
      <c r="L149" s="181"/>
      <c r="M149" s="181"/>
      <c r="N149" s="61"/>
      <c r="O149" s="61"/>
    </row>
    <row r="150" spans="1:15" s="63" customFormat="1" x14ac:dyDescent="0.2">
      <c r="A150" s="61"/>
      <c r="B150" s="181"/>
      <c r="C150" s="181"/>
      <c r="D150" s="174"/>
      <c r="E150" s="174"/>
      <c r="F150" s="181"/>
      <c r="G150" s="181"/>
      <c r="H150" s="181"/>
      <c r="I150" s="181"/>
      <c r="J150" s="50"/>
      <c r="K150" s="181"/>
      <c r="L150" s="181"/>
      <c r="M150" s="181"/>
      <c r="N150" s="61"/>
      <c r="O150" s="61"/>
    </row>
    <row r="151" spans="1:15" s="63" customFormat="1" x14ac:dyDescent="0.2">
      <c r="A151" s="61"/>
      <c r="B151" s="181"/>
      <c r="C151" s="181"/>
      <c r="D151" s="174"/>
      <c r="E151" s="174"/>
      <c r="F151" s="181"/>
      <c r="G151" s="181"/>
      <c r="H151" s="181"/>
      <c r="I151" s="181"/>
      <c r="J151" s="50"/>
      <c r="K151" s="181"/>
      <c r="L151" s="181"/>
      <c r="M151" s="181"/>
      <c r="N151" s="61"/>
      <c r="O151" s="61"/>
    </row>
    <row r="152" spans="1:15" s="63" customFormat="1" x14ac:dyDescent="0.2">
      <c r="A152" s="61"/>
      <c r="B152" s="181"/>
      <c r="C152" s="181"/>
      <c r="D152" s="174"/>
      <c r="E152" s="174"/>
      <c r="F152" s="181"/>
      <c r="G152" s="181"/>
      <c r="H152" s="181"/>
      <c r="I152" s="181"/>
      <c r="J152" s="50"/>
      <c r="K152" s="181"/>
      <c r="L152" s="181"/>
      <c r="M152" s="181"/>
      <c r="N152" s="61"/>
      <c r="O152" s="61"/>
    </row>
    <row r="153" spans="1:15" s="63" customFormat="1" x14ac:dyDescent="0.2">
      <c r="A153" s="61"/>
      <c r="B153" s="181"/>
      <c r="C153" s="181"/>
      <c r="D153" s="174"/>
      <c r="E153" s="174"/>
      <c r="F153" s="181"/>
      <c r="G153" s="181"/>
      <c r="H153" s="181"/>
      <c r="I153" s="181"/>
      <c r="J153" s="50"/>
      <c r="K153" s="181"/>
      <c r="L153" s="181"/>
      <c r="M153" s="181"/>
      <c r="N153" s="61"/>
      <c r="O153" s="61"/>
    </row>
    <row r="154" spans="1:15" s="63" customFormat="1" x14ac:dyDescent="0.2">
      <c r="A154" s="61"/>
      <c r="B154" s="181"/>
      <c r="C154" s="181"/>
      <c r="D154" s="174"/>
      <c r="E154" s="174"/>
      <c r="F154" s="181"/>
      <c r="G154" s="181"/>
      <c r="H154" s="181"/>
      <c r="I154" s="181"/>
      <c r="J154" s="50"/>
      <c r="K154" s="181"/>
      <c r="L154" s="181"/>
      <c r="M154" s="181"/>
      <c r="N154" s="61"/>
      <c r="O154" s="61"/>
    </row>
    <row r="155" spans="1:15" s="63" customFormat="1" x14ac:dyDescent="0.2">
      <c r="A155" s="61"/>
      <c r="B155" s="181"/>
      <c r="C155" s="181"/>
      <c r="D155" s="174"/>
      <c r="E155" s="174"/>
      <c r="F155" s="181"/>
      <c r="G155" s="181"/>
      <c r="H155" s="181"/>
      <c r="I155" s="181"/>
      <c r="J155" s="50"/>
      <c r="K155" s="181"/>
      <c r="L155" s="181"/>
      <c r="M155" s="181"/>
      <c r="N155" s="61"/>
      <c r="O155" s="61"/>
    </row>
    <row r="156" spans="1:15" s="63" customFormat="1" x14ac:dyDescent="0.2">
      <c r="A156" s="61"/>
      <c r="B156" s="181"/>
      <c r="C156" s="181"/>
      <c r="D156" s="174"/>
      <c r="E156" s="174"/>
      <c r="F156" s="181"/>
      <c r="G156" s="181"/>
      <c r="H156" s="181"/>
      <c r="I156" s="181"/>
      <c r="J156" s="50"/>
      <c r="K156" s="181"/>
      <c r="L156" s="181"/>
      <c r="M156" s="181"/>
      <c r="N156" s="61"/>
      <c r="O156" s="61"/>
    </row>
    <row r="157" spans="1:15" s="63" customFormat="1" x14ac:dyDescent="0.2">
      <c r="A157" s="61"/>
      <c r="B157" s="181"/>
      <c r="C157" s="181"/>
      <c r="D157" s="174"/>
      <c r="E157" s="174"/>
      <c r="F157" s="181"/>
      <c r="G157" s="181"/>
      <c r="H157" s="181"/>
      <c r="I157" s="181"/>
      <c r="J157" s="50"/>
      <c r="K157" s="181"/>
      <c r="L157" s="181"/>
      <c r="M157" s="181"/>
      <c r="N157" s="61"/>
      <c r="O157" s="61"/>
    </row>
    <row r="158" spans="1:15" s="63" customFormat="1" x14ac:dyDescent="0.2">
      <c r="A158" s="61"/>
      <c r="B158" s="181"/>
      <c r="C158" s="181"/>
      <c r="D158" s="174"/>
      <c r="E158" s="174"/>
      <c r="F158" s="181"/>
      <c r="G158" s="181"/>
      <c r="H158" s="181"/>
      <c r="I158" s="181"/>
      <c r="J158" s="50"/>
      <c r="K158" s="181"/>
      <c r="L158" s="181"/>
      <c r="M158" s="181"/>
      <c r="N158" s="61"/>
      <c r="O158" s="61"/>
    </row>
    <row r="159" spans="1:15" s="63" customFormat="1" x14ac:dyDescent="0.2">
      <c r="A159" s="61"/>
      <c r="B159" s="181"/>
      <c r="C159" s="181"/>
      <c r="D159" s="174"/>
      <c r="E159" s="174"/>
      <c r="F159" s="181"/>
      <c r="G159" s="181"/>
      <c r="H159" s="181"/>
      <c r="I159" s="181"/>
      <c r="J159" s="50"/>
      <c r="K159" s="181"/>
      <c r="L159" s="181"/>
      <c r="M159" s="181"/>
      <c r="N159" s="61"/>
      <c r="O159" s="61"/>
    </row>
    <row r="160" spans="1:15" s="63" customFormat="1" x14ac:dyDescent="0.2">
      <c r="A160" s="61"/>
      <c r="B160" s="181"/>
      <c r="C160" s="181"/>
      <c r="D160" s="174"/>
      <c r="E160" s="174"/>
      <c r="F160" s="181"/>
      <c r="G160" s="181"/>
      <c r="H160" s="181"/>
      <c r="I160" s="181"/>
      <c r="J160" s="50"/>
      <c r="K160" s="181"/>
      <c r="L160" s="181"/>
      <c r="M160" s="181"/>
      <c r="N160" s="61"/>
      <c r="O160" s="61"/>
    </row>
    <row r="161" spans="1:15" s="63" customFormat="1" x14ac:dyDescent="0.2">
      <c r="A161" s="61"/>
      <c r="B161" s="181"/>
      <c r="C161" s="181"/>
      <c r="D161" s="174"/>
      <c r="E161" s="174"/>
      <c r="F161" s="181"/>
      <c r="G161" s="181"/>
      <c r="H161" s="181"/>
      <c r="I161" s="181"/>
      <c r="J161" s="50"/>
      <c r="K161" s="181"/>
      <c r="L161" s="181"/>
      <c r="M161" s="181"/>
      <c r="N161" s="61"/>
      <c r="O161" s="61"/>
    </row>
    <row r="162" spans="1:15" s="63" customFormat="1" x14ac:dyDescent="0.2">
      <c r="A162" s="61"/>
      <c r="B162" s="181"/>
      <c r="C162" s="181"/>
      <c r="D162" s="174"/>
      <c r="E162" s="174"/>
      <c r="F162" s="181"/>
      <c r="G162" s="181"/>
      <c r="H162" s="181"/>
      <c r="I162" s="181"/>
      <c r="J162" s="50"/>
      <c r="K162" s="181"/>
      <c r="L162" s="181"/>
      <c r="M162" s="181"/>
      <c r="N162" s="61"/>
      <c r="O162" s="61"/>
    </row>
    <row r="163" spans="1:15" s="63" customFormat="1" x14ac:dyDescent="0.2">
      <c r="A163" s="61"/>
      <c r="B163" s="181"/>
      <c r="C163" s="181"/>
      <c r="D163" s="174"/>
      <c r="E163" s="174"/>
      <c r="F163" s="181"/>
      <c r="G163" s="181"/>
      <c r="H163" s="181"/>
      <c r="I163" s="181"/>
      <c r="J163" s="50"/>
      <c r="K163" s="181"/>
      <c r="L163" s="181"/>
      <c r="M163" s="181"/>
      <c r="N163" s="61"/>
      <c r="O163" s="61"/>
    </row>
    <row r="164" spans="1:15" s="63" customFormat="1" x14ac:dyDescent="0.2">
      <c r="A164" s="61"/>
      <c r="B164" s="181"/>
      <c r="C164" s="181"/>
      <c r="D164" s="174"/>
      <c r="E164" s="174"/>
      <c r="F164" s="181"/>
      <c r="G164" s="181"/>
      <c r="H164" s="181"/>
      <c r="I164" s="181"/>
      <c r="J164" s="50"/>
      <c r="K164" s="181"/>
      <c r="L164" s="181"/>
      <c r="M164" s="181"/>
      <c r="N164" s="61"/>
      <c r="O164" s="61"/>
    </row>
    <row r="165" spans="1:15" s="63" customFormat="1" x14ac:dyDescent="0.2">
      <c r="A165" s="61"/>
      <c r="B165" s="181"/>
      <c r="C165" s="181"/>
      <c r="D165" s="174"/>
      <c r="E165" s="174"/>
      <c r="F165" s="181"/>
      <c r="G165" s="181"/>
      <c r="H165" s="181"/>
      <c r="I165" s="181"/>
      <c r="J165" s="50"/>
      <c r="K165" s="181"/>
      <c r="L165" s="181"/>
      <c r="M165" s="181"/>
      <c r="N165" s="61"/>
      <c r="O165" s="61"/>
    </row>
    <row r="166" spans="1:15" s="63" customFormat="1" x14ac:dyDescent="0.2">
      <c r="A166" s="61"/>
      <c r="B166" s="181"/>
      <c r="C166" s="181"/>
      <c r="D166" s="174"/>
      <c r="E166" s="174"/>
      <c r="F166" s="181"/>
      <c r="G166" s="181"/>
      <c r="H166" s="181"/>
      <c r="I166" s="181"/>
      <c r="J166" s="50"/>
      <c r="K166" s="181"/>
      <c r="L166" s="181"/>
      <c r="M166" s="181"/>
      <c r="N166" s="61"/>
      <c r="O166" s="61"/>
    </row>
    <row r="167" spans="1:15" s="63" customFormat="1" x14ac:dyDescent="0.2">
      <c r="A167" s="61"/>
      <c r="B167" s="181"/>
      <c r="C167" s="181"/>
      <c r="D167" s="174"/>
      <c r="E167" s="174"/>
      <c r="F167" s="181"/>
      <c r="G167" s="181"/>
      <c r="H167" s="181"/>
      <c r="I167" s="181"/>
      <c r="J167" s="50"/>
      <c r="K167" s="181"/>
      <c r="L167" s="181"/>
      <c r="M167" s="181"/>
      <c r="N167" s="61"/>
      <c r="O167" s="61"/>
    </row>
    <row r="168" spans="1:15" s="63" customFormat="1" x14ac:dyDescent="0.2">
      <c r="A168" s="61"/>
      <c r="B168" s="181"/>
      <c r="C168" s="181"/>
      <c r="D168" s="174"/>
      <c r="E168" s="174"/>
      <c r="F168" s="181"/>
      <c r="G168" s="181"/>
      <c r="H168" s="181"/>
      <c r="I168" s="181"/>
      <c r="J168" s="50"/>
      <c r="K168" s="181"/>
      <c r="L168" s="181"/>
      <c r="M168" s="181"/>
      <c r="N168" s="61"/>
      <c r="O168" s="61"/>
    </row>
    <row r="169" spans="1:15" s="63" customFormat="1" x14ac:dyDescent="0.2">
      <c r="A169" s="61"/>
      <c r="B169" s="181"/>
      <c r="C169" s="181"/>
      <c r="D169" s="174"/>
      <c r="E169" s="174"/>
      <c r="F169" s="181"/>
      <c r="G169" s="181"/>
      <c r="H169" s="181"/>
      <c r="I169" s="181"/>
      <c r="J169" s="50"/>
      <c r="K169" s="181"/>
      <c r="L169" s="181"/>
      <c r="M169" s="181"/>
      <c r="N169" s="61"/>
      <c r="O169" s="61"/>
    </row>
    <row r="170" spans="1:15" s="63" customFormat="1" x14ac:dyDescent="0.2">
      <c r="A170" s="61"/>
      <c r="B170" s="181"/>
      <c r="C170" s="181"/>
      <c r="D170" s="174"/>
      <c r="E170" s="174"/>
      <c r="F170" s="181"/>
      <c r="G170" s="181"/>
      <c r="H170" s="181"/>
      <c r="I170" s="181"/>
      <c r="J170" s="50"/>
      <c r="K170" s="181"/>
      <c r="L170" s="181"/>
      <c r="M170" s="181"/>
      <c r="N170" s="61"/>
      <c r="O170" s="61"/>
    </row>
    <row r="171" spans="1:15" s="63" customFormat="1" x14ac:dyDescent="0.2">
      <c r="A171" s="61"/>
      <c r="B171" s="181"/>
      <c r="C171" s="181"/>
      <c r="D171" s="174"/>
      <c r="E171" s="174"/>
      <c r="F171" s="181"/>
      <c r="G171" s="181"/>
      <c r="H171" s="181"/>
      <c r="I171" s="181"/>
      <c r="J171" s="50"/>
      <c r="K171" s="181"/>
      <c r="L171" s="181"/>
      <c r="M171" s="181"/>
      <c r="N171" s="61"/>
      <c r="O171" s="61"/>
    </row>
    <row r="172" spans="1:15" s="63" customFormat="1" x14ac:dyDescent="0.2">
      <c r="A172" s="61"/>
      <c r="B172" s="181"/>
      <c r="C172" s="181"/>
      <c r="D172" s="174"/>
      <c r="E172" s="174"/>
      <c r="F172" s="181"/>
      <c r="G172" s="181"/>
      <c r="H172" s="181"/>
      <c r="I172" s="181"/>
      <c r="J172" s="50"/>
      <c r="K172" s="181"/>
      <c r="L172" s="181"/>
      <c r="M172" s="181"/>
      <c r="N172" s="61"/>
      <c r="O172" s="61"/>
    </row>
    <row r="173" spans="1:15" s="63" customFormat="1" x14ac:dyDescent="0.2">
      <c r="A173" s="61"/>
      <c r="B173" s="181"/>
      <c r="C173" s="181"/>
      <c r="D173" s="174"/>
      <c r="E173" s="174"/>
      <c r="F173" s="181"/>
      <c r="G173" s="181"/>
      <c r="H173" s="181"/>
      <c r="I173" s="181"/>
      <c r="J173" s="50"/>
      <c r="K173" s="181"/>
      <c r="L173" s="181"/>
      <c r="M173" s="181"/>
      <c r="N173" s="61"/>
      <c r="O173" s="61"/>
    </row>
    <row r="174" spans="1:15" s="63" customFormat="1" x14ac:dyDescent="0.2">
      <c r="A174" s="61"/>
      <c r="B174" s="181"/>
      <c r="C174" s="181"/>
      <c r="D174" s="174"/>
      <c r="E174" s="174"/>
      <c r="F174" s="181"/>
      <c r="G174" s="181"/>
      <c r="H174" s="181"/>
      <c r="I174" s="181"/>
      <c r="J174" s="50"/>
      <c r="K174" s="181"/>
      <c r="L174" s="181"/>
      <c r="M174" s="181"/>
      <c r="N174" s="61"/>
      <c r="O174" s="61"/>
    </row>
    <row r="175" spans="1:15" s="63" customFormat="1" x14ac:dyDescent="0.2">
      <c r="A175" s="61"/>
      <c r="B175" s="181"/>
      <c r="C175" s="181"/>
      <c r="D175" s="174"/>
      <c r="E175" s="174"/>
      <c r="F175" s="181"/>
      <c r="G175" s="181"/>
      <c r="H175" s="181"/>
      <c r="I175" s="181"/>
      <c r="J175" s="50"/>
      <c r="K175" s="181"/>
      <c r="L175" s="181"/>
      <c r="M175" s="181"/>
      <c r="N175" s="61"/>
      <c r="O175" s="61"/>
    </row>
    <row r="176" spans="1:15" s="63" customFormat="1" x14ac:dyDescent="0.2">
      <c r="A176" s="61"/>
      <c r="B176" s="181"/>
      <c r="C176" s="181"/>
      <c r="D176" s="174"/>
      <c r="E176" s="174"/>
      <c r="F176" s="181"/>
      <c r="G176" s="181"/>
      <c r="H176" s="181"/>
      <c r="I176" s="181"/>
      <c r="J176" s="50"/>
      <c r="K176" s="181"/>
      <c r="L176" s="181"/>
      <c r="M176" s="181"/>
      <c r="N176" s="61"/>
      <c r="O176" s="61"/>
    </row>
    <row r="177" spans="1:15" s="63" customFormat="1" x14ac:dyDescent="0.2">
      <c r="A177" s="61"/>
      <c r="B177" s="181"/>
      <c r="C177" s="181"/>
      <c r="D177" s="174"/>
      <c r="E177" s="174"/>
      <c r="F177" s="181"/>
      <c r="G177" s="181"/>
      <c r="H177" s="181"/>
      <c r="I177" s="181"/>
      <c r="J177" s="50"/>
      <c r="K177" s="181"/>
      <c r="L177" s="181"/>
      <c r="M177" s="181"/>
      <c r="N177" s="61"/>
      <c r="O177" s="61"/>
    </row>
    <row r="178" spans="1:15" s="63" customFormat="1" x14ac:dyDescent="0.2">
      <c r="A178" s="61"/>
      <c r="B178" s="181"/>
      <c r="C178" s="181"/>
      <c r="D178" s="174"/>
      <c r="E178" s="174"/>
      <c r="F178" s="181"/>
      <c r="G178" s="181"/>
      <c r="H178" s="181"/>
      <c r="I178" s="181"/>
      <c r="J178" s="50"/>
      <c r="K178" s="181"/>
      <c r="L178" s="181"/>
      <c r="M178" s="181"/>
      <c r="N178" s="61"/>
      <c r="O178" s="61"/>
    </row>
    <row r="179" spans="1:15" s="63" customFormat="1" x14ac:dyDescent="0.2">
      <c r="A179" s="61"/>
      <c r="B179" s="181"/>
      <c r="C179" s="181"/>
      <c r="D179" s="174"/>
      <c r="E179" s="174"/>
      <c r="F179" s="181"/>
      <c r="G179" s="181"/>
      <c r="H179" s="181"/>
      <c r="I179" s="181"/>
      <c r="J179" s="50"/>
      <c r="K179" s="181"/>
      <c r="L179" s="181"/>
      <c r="M179" s="181"/>
      <c r="N179" s="61"/>
      <c r="O179" s="61"/>
    </row>
    <row r="180" spans="1:15" s="63" customFormat="1" x14ac:dyDescent="0.2">
      <c r="A180" s="61"/>
      <c r="B180" s="181"/>
      <c r="C180" s="181"/>
      <c r="D180" s="174"/>
      <c r="E180" s="174"/>
      <c r="F180" s="181"/>
      <c r="G180" s="181"/>
      <c r="H180" s="181"/>
      <c r="I180" s="181"/>
      <c r="J180" s="50"/>
      <c r="K180" s="181"/>
      <c r="L180" s="181"/>
      <c r="M180" s="181"/>
      <c r="N180" s="61"/>
      <c r="O180" s="61"/>
    </row>
    <row r="181" spans="1:15" s="63" customFormat="1" x14ac:dyDescent="0.2">
      <c r="A181" s="61"/>
      <c r="B181" s="181"/>
      <c r="C181" s="181"/>
      <c r="D181" s="174"/>
      <c r="E181" s="174"/>
      <c r="F181" s="181"/>
      <c r="G181" s="181"/>
      <c r="H181" s="181"/>
      <c r="I181" s="181"/>
      <c r="J181" s="50"/>
      <c r="K181" s="181"/>
      <c r="L181" s="181"/>
      <c r="M181" s="181"/>
      <c r="N181" s="61"/>
      <c r="O181" s="61"/>
    </row>
    <row r="182" spans="1:15" s="63" customFormat="1" x14ac:dyDescent="0.2">
      <c r="A182" s="61"/>
      <c r="B182" s="181"/>
      <c r="C182" s="181"/>
      <c r="D182" s="174"/>
      <c r="E182" s="174"/>
      <c r="F182" s="181"/>
      <c r="G182" s="181"/>
      <c r="H182" s="181"/>
      <c r="I182" s="181"/>
      <c r="J182" s="50"/>
      <c r="K182" s="181"/>
      <c r="L182" s="181"/>
      <c r="M182" s="181"/>
      <c r="N182" s="61"/>
      <c r="O182" s="61"/>
    </row>
    <row r="183" spans="1:15" s="63" customFormat="1" x14ac:dyDescent="0.2">
      <c r="A183" s="61"/>
      <c r="B183" s="181"/>
      <c r="C183" s="181"/>
      <c r="D183" s="174"/>
      <c r="E183" s="174"/>
      <c r="F183" s="181"/>
      <c r="G183" s="181"/>
      <c r="H183" s="181"/>
      <c r="I183" s="181"/>
      <c r="J183" s="50"/>
      <c r="K183" s="181"/>
      <c r="L183" s="181"/>
      <c r="M183" s="181"/>
      <c r="N183" s="61"/>
      <c r="O183" s="61"/>
    </row>
    <row r="184" spans="1:15" s="63" customFormat="1" x14ac:dyDescent="0.2">
      <c r="A184" s="61"/>
      <c r="B184" s="181"/>
      <c r="C184" s="181"/>
      <c r="D184" s="174"/>
      <c r="E184" s="174"/>
      <c r="F184" s="181"/>
      <c r="G184" s="181"/>
      <c r="H184" s="181"/>
      <c r="I184" s="181"/>
      <c r="J184" s="50"/>
      <c r="K184" s="181"/>
      <c r="L184" s="181"/>
      <c r="M184" s="181"/>
      <c r="N184" s="61"/>
      <c r="O184" s="61"/>
    </row>
    <row r="185" spans="1:15" s="63" customFormat="1" x14ac:dyDescent="0.2">
      <c r="A185" s="61"/>
      <c r="B185" s="181"/>
      <c r="C185" s="181"/>
      <c r="D185" s="174"/>
      <c r="E185" s="174"/>
      <c r="F185" s="181"/>
      <c r="G185" s="181"/>
      <c r="H185" s="181"/>
      <c r="I185" s="181"/>
      <c r="J185" s="50"/>
      <c r="K185" s="181"/>
      <c r="L185" s="181"/>
      <c r="M185" s="181"/>
      <c r="N185" s="61"/>
      <c r="O185" s="61"/>
    </row>
    <row r="186" spans="1:15" s="63" customFormat="1" x14ac:dyDescent="0.2">
      <c r="A186" s="61"/>
      <c r="B186" s="181"/>
      <c r="C186" s="181"/>
      <c r="D186" s="174"/>
      <c r="E186" s="174"/>
      <c r="F186" s="181"/>
      <c r="G186" s="181"/>
      <c r="H186" s="181"/>
      <c r="I186" s="181"/>
      <c r="J186" s="50"/>
      <c r="K186" s="181"/>
      <c r="L186" s="181"/>
      <c r="M186" s="181"/>
      <c r="N186" s="61"/>
      <c r="O186" s="61"/>
    </row>
    <row r="187" spans="1:15" s="63" customFormat="1" x14ac:dyDescent="0.2">
      <c r="A187" s="61"/>
      <c r="B187" s="181"/>
      <c r="C187" s="181"/>
      <c r="D187" s="174"/>
      <c r="E187" s="174"/>
      <c r="F187" s="181"/>
      <c r="G187" s="181"/>
      <c r="H187" s="181"/>
      <c r="I187" s="181"/>
      <c r="J187" s="50"/>
      <c r="K187" s="181"/>
      <c r="L187" s="181"/>
      <c r="M187" s="181"/>
      <c r="N187" s="61"/>
      <c r="O187" s="61"/>
    </row>
    <row r="188" spans="1:15" s="63" customFormat="1" x14ac:dyDescent="0.2">
      <c r="A188" s="61"/>
      <c r="B188" s="181"/>
      <c r="C188" s="181"/>
      <c r="D188" s="174"/>
      <c r="E188" s="174"/>
      <c r="F188" s="181"/>
      <c r="G188" s="181"/>
      <c r="H188" s="181"/>
      <c r="I188" s="181"/>
      <c r="J188" s="50"/>
      <c r="K188" s="181"/>
      <c r="L188" s="181"/>
      <c r="M188" s="181"/>
      <c r="N188" s="61"/>
      <c r="O188" s="61"/>
    </row>
    <row r="189" spans="1:15" s="63" customFormat="1" x14ac:dyDescent="0.2">
      <c r="A189" s="61"/>
      <c r="B189" s="181"/>
      <c r="C189" s="181"/>
      <c r="D189" s="174"/>
      <c r="E189" s="174"/>
      <c r="F189" s="181"/>
      <c r="G189" s="181"/>
      <c r="H189" s="181"/>
      <c r="I189" s="181"/>
      <c r="J189" s="50"/>
      <c r="K189" s="181"/>
      <c r="L189" s="181"/>
      <c r="M189" s="181"/>
      <c r="N189" s="61"/>
      <c r="O189" s="61"/>
    </row>
    <row r="190" spans="1:15" s="63" customFormat="1" x14ac:dyDescent="0.2">
      <c r="A190" s="61"/>
      <c r="B190" s="181"/>
      <c r="C190" s="181"/>
      <c r="D190" s="174"/>
      <c r="E190" s="174"/>
      <c r="F190" s="181"/>
      <c r="G190" s="181"/>
      <c r="H190" s="181"/>
      <c r="I190" s="181"/>
      <c r="J190" s="50"/>
      <c r="K190" s="181"/>
      <c r="L190" s="181"/>
      <c r="M190" s="181"/>
      <c r="N190" s="61"/>
      <c r="O190" s="61"/>
    </row>
    <row r="191" spans="1:15" s="63" customFormat="1" x14ac:dyDescent="0.2">
      <c r="A191" s="61"/>
      <c r="B191" s="181"/>
      <c r="C191" s="181"/>
      <c r="D191" s="174"/>
      <c r="E191" s="174"/>
      <c r="F191" s="181"/>
      <c r="G191" s="181"/>
      <c r="H191" s="181"/>
      <c r="I191" s="181"/>
      <c r="J191" s="50"/>
      <c r="K191" s="181"/>
      <c r="L191" s="181"/>
      <c r="M191" s="181"/>
      <c r="N191" s="61"/>
      <c r="O191" s="61"/>
    </row>
    <row r="192" spans="1:15" s="63" customFormat="1" x14ac:dyDescent="0.2">
      <c r="A192" s="61"/>
      <c r="B192" s="181"/>
      <c r="C192" s="181"/>
      <c r="D192" s="174"/>
      <c r="E192" s="174"/>
      <c r="F192" s="181"/>
      <c r="G192" s="181"/>
      <c r="H192" s="181"/>
      <c r="I192" s="181"/>
      <c r="J192" s="50"/>
      <c r="K192" s="181"/>
      <c r="L192" s="181"/>
      <c r="M192" s="181"/>
      <c r="N192" s="61"/>
      <c r="O192" s="61"/>
    </row>
    <row r="193" spans="1:15" s="63" customFormat="1" x14ac:dyDescent="0.2">
      <c r="A193" s="61"/>
      <c r="B193" s="181"/>
      <c r="C193" s="181"/>
      <c r="D193" s="174"/>
      <c r="E193" s="174"/>
      <c r="F193" s="181"/>
      <c r="G193" s="181"/>
      <c r="H193" s="181"/>
      <c r="I193" s="181"/>
      <c r="J193" s="50"/>
      <c r="K193" s="181"/>
      <c r="L193" s="181"/>
      <c r="M193" s="181"/>
      <c r="N193" s="61"/>
      <c r="O193" s="61"/>
    </row>
    <row r="194" spans="1:15" s="63" customFormat="1" x14ac:dyDescent="0.2">
      <c r="A194" s="61"/>
      <c r="B194" s="181"/>
      <c r="C194" s="181"/>
      <c r="D194" s="174"/>
      <c r="E194" s="174"/>
      <c r="F194" s="181"/>
      <c r="G194" s="181"/>
      <c r="H194" s="181"/>
      <c r="I194" s="181"/>
      <c r="J194" s="50"/>
      <c r="K194" s="181"/>
      <c r="L194" s="181"/>
      <c r="M194" s="181"/>
      <c r="N194" s="61"/>
      <c r="O194" s="61"/>
    </row>
    <row r="195" spans="1:15" s="63" customFormat="1" x14ac:dyDescent="0.2">
      <c r="A195" s="61"/>
      <c r="B195" s="181"/>
      <c r="C195" s="181"/>
      <c r="D195" s="174"/>
      <c r="E195" s="174"/>
      <c r="F195" s="181"/>
      <c r="G195" s="181"/>
      <c r="H195" s="181"/>
      <c r="I195" s="181"/>
      <c r="J195" s="50"/>
      <c r="K195" s="181"/>
      <c r="L195" s="181"/>
      <c r="M195" s="181"/>
      <c r="N195" s="61"/>
      <c r="O195" s="61"/>
    </row>
    <row r="196" spans="1:15" s="63" customFormat="1" x14ac:dyDescent="0.2">
      <c r="A196" s="61"/>
      <c r="B196" s="181"/>
      <c r="C196" s="181"/>
      <c r="D196" s="174"/>
      <c r="E196" s="174"/>
      <c r="F196" s="181"/>
      <c r="G196" s="181"/>
      <c r="H196" s="181"/>
      <c r="I196" s="181"/>
      <c r="J196" s="50"/>
      <c r="K196" s="181"/>
      <c r="L196" s="181"/>
      <c r="M196" s="181"/>
      <c r="N196" s="61"/>
      <c r="O196" s="61"/>
    </row>
    <row r="197" spans="1:15" s="63" customFormat="1" x14ac:dyDescent="0.2">
      <c r="A197" s="61"/>
      <c r="B197" s="181"/>
      <c r="C197" s="181"/>
      <c r="D197" s="174"/>
      <c r="E197" s="174"/>
      <c r="F197" s="181"/>
      <c r="G197" s="181"/>
      <c r="H197" s="181"/>
      <c r="I197" s="181"/>
      <c r="J197" s="50"/>
      <c r="K197" s="181"/>
      <c r="L197" s="181"/>
      <c r="M197" s="181"/>
      <c r="N197" s="61"/>
      <c r="O197" s="61"/>
    </row>
    <row r="198" spans="1:15" s="63" customFormat="1" x14ac:dyDescent="0.2">
      <c r="A198" s="61"/>
      <c r="B198" s="181"/>
      <c r="C198" s="181"/>
      <c r="D198" s="174"/>
      <c r="E198" s="174"/>
      <c r="F198" s="181"/>
      <c r="G198" s="181"/>
      <c r="H198" s="181"/>
      <c r="I198" s="181"/>
      <c r="J198" s="50"/>
      <c r="K198" s="181"/>
      <c r="L198" s="181"/>
      <c r="M198" s="181"/>
      <c r="N198" s="61"/>
      <c r="O198" s="61"/>
    </row>
    <row r="199" spans="1:15" s="63" customFormat="1" x14ac:dyDescent="0.2">
      <c r="A199" s="61"/>
      <c r="B199" s="181"/>
      <c r="C199" s="181"/>
      <c r="D199" s="174"/>
      <c r="E199" s="174"/>
      <c r="F199" s="181"/>
      <c r="G199" s="181"/>
      <c r="H199" s="181"/>
      <c r="I199" s="181"/>
      <c r="J199" s="50"/>
      <c r="K199" s="181"/>
      <c r="L199" s="181"/>
      <c r="M199" s="181"/>
      <c r="N199" s="61"/>
      <c r="O199" s="61"/>
    </row>
    <row r="200" spans="1:15" s="63" customFormat="1" x14ac:dyDescent="0.2">
      <c r="A200" s="61"/>
      <c r="B200" s="181"/>
      <c r="C200" s="181"/>
      <c r="D200" s="174"/>
      <c r="E200" s="174"/>
      <c r="F200" s="181"/>
      <c r="G200" s="181"/>
      <c r="H200" s="181"/>
      <c r="I200" s="181"/>
      <c r="J200" s="50"/>
      <c r="K200" s="181"/>
      <c r="L200" s="181"/>
      <c r="M200" s="181"/>
      <c r="N200" s="61"/>
      <c r="O200" s="61"/>
    </row>
    <row r="201" spans="1:15" s="63" customFormat="1" x14ac:dyDescent="0.2">
      <c r="A201" s="61"/>
      <c r="B201" s="181"/>
      <c r="C201" s="181"/>
      <c r="D201" s="174"/>
      <c r="E201" s="174"/>
      <c r="F201" s="181"/>
      <c r="G201" s="181"/>
      <c r="H201" s="181"/>
      <c r="I201" s="181"/>
      <c r="J201" s="50"/>
      <c r="K201" s="181"/>
      <c r="L201" s="181"/>
      <c r="M201" s="181"/>
      <c r="N201" s="61"/>
      <c r="O201" s="61"/>
    </row>
    <row r="202" spans="1:15" s="63" customFormat="1" x14ac:dyDescent="0.2">
      <c r="A202" s="61"/>
      <c r="B202" s="181"/>
      <c r="C202" s="181"/>
      <c r="D202" s="174"/>
      <c r="E202" s="174"/>
      <c r="F202" s="181"/>
      <c r="G202" s="181"/>
      <c r="H202" s="181"/>
      <c r="I202" s="181"/>
      <c r="J202" s="50"/>
      <c r="K202" s="181"/>
      <c r="L202" s="181"/>
      <c r="M202" s="181"/>
      <c r="N202" s="61"/>
      <c r="O202" s="61"/>
    </row>
    <row r="203" spans="1:15" s="63" customFormat="1" x14ac:dyDescent="0.2">
      <c r="A203" s="61"/>
      <c r="B203" s="181"/>
      <c r="C203" s="181"/>
      <c r="D203" s="174"/>
      <c r="E203" s="174"/>
      <c r="F203" s="181"/>
      <c r="G203" s="181"/>
      <c r="H203" s="181"/>
      <c r="I203" s="181"/>
      <c r="J203" s="50"/>
      <c r="K203" s="181"/>
      <c r="L203" s="181"/>
      <c r="M203" s="181"/>
      <c r="N203" s="61"/>
      <c r="O203" s="61"/>
    </row>
    <row r="204" spans="1:15" s="63" customFormat="1" x14ac:dyDescent="0.2">
      <c r="A204" s="61"/>
      <c r="B204" s="181"/>
      <c r="C204" s="181"/>
      <c r="D204" s="174"/>
      <c r="E204" s="174"/>
      <c r="F204" s="181"/>
      <c r="G204" s="181"/>
      <c r="H204" s="181"/>
      <c r="I204" s="181"/>
      <c r="J204" s="50"/>
      <c r="K204" s="181"/>
      <c r="L204" s="181"/>
      <c r="M204" s="181"/>
      <c r="N204" s="61"/>
      <c r="O204" s="61"/>
    </row>
    <row r="205" spans="1:15" s="63" customFormat="1" x14ac:dyDescent="0.2">
      <c r="A205" s="61"/>
      <c r="B205" s="181"/>
      <c r="C205" s="181"/>
      <c r="D205" s="174"/>
      <c r="E205" s="174"/>
      <c r="F205" s="181"/>
      <c r="G205" s="181"/>
      <c r="H205" s="181"/>
      <c r="I205" s="181"/>
      <c r="J205" s="50"/>
      <c r="K205" s="181"/>
      <c r="L205" s="181"/>
      <c r="M205" s="181"/>
      <c r="N205" s="61"/>
      <c r="O205" s="61"/>
    </row>
    <row r="206" spans="1:15" s="63" customFormat="1" x14ac:dyDescent="0.2">
      <c r="A206" s="61"/>
      <c r="B206" s="181"/>
      <c r="C206" s="181"/>
      <c r="D206" s="174"/>
      <c r="E206" s="174"/>
      <c r="F206" s="181"/>
      <c r="G206" s="181"/>
      <c r="H206" s="181"/>
      <c r="I206" s="181"/>
      <c r="J206" s="50"/>
      <c r="K206" s="181"/>
      <c r="L206" s="181"/>
      <c r="M206" s="181"/>
      <c r="N206" s="61"/>
      <c r="O206" s="61"/>
    </row>
    <row r="207" spans="1:15" s="63" customFormat="1" x14ac:dyDescent="0.2">
      <c r="A207" s="61"/>
      <c r="B207" s="181"/>
      <c r="C207" s="181"/>
      <c r="D207" s="174"/>
      <c r="E207" s="174"/>
      <c r="F207" s="181"/>
      <c r="G207" s="181"/>
      <c r="H207" s="181"/>
      <c r="I207" s="181"/>
      <c r="J207" s="50"/>
      <c r="K207" s="181"/>
      <c r="L207" s="181"/>
      <c r="M207" s="181"/>
      <c r="N207" s="61"/>
      <c r="O207" s="61"/>
    </row>
    <row r="208" spans="1:15" s="63" customFormat="1" x14ac:dyDescent="0.2">
      <c r="A208" s="61"/>
      <c r="B208" s="181"/>
      <c r="C208" s="181"/>
      <c r="D208" s="174"/>
      <c r="E208" s="174"/>
      <c r="F208" s="181"/>
      <c r="G208" s="181"/>
      <c r="H208" s="181"/>
      <c r="I208" s="181"/>
      <c r="J208" s="50"/>
      <c r="K208" s="181"/>
      <c r="L208" s="181"/>
      <c r="M208" s="181"/>
      <c r="N208" s="61"/>
      <c r="O208" s="61"/>
    </row>
    <row r="209" spans="1:15" s="63" customFormat="1" x14ac:dyDescent="0.2">
      <c r="A209" s="61"/>
      <c r="B209" s="181"/>
      <c r="C209" s="181"/>
      <c r="D209" s="174"/>
      <c r="E209" s="174"/>
      <c r="F209" s="181"/>
      <c r="G209" s="181"/>
      <c r="H209" s="181"/>
      <c r="I209" s="181"/>
      <c r="J209" s="50"/>
      <c r="K209" s="181"/>
      <c r="L209" s="181"/>
      <c r="M209" s="181"/>
      <c r="N209" s="61"/>
      <c r="O209" s="61"/>
    </row>
    <row r="210" spans="1:15" s="63" customFormat="1" x14ac:dyDescent="0.2">
      <c r="A210" s="61"/>
      <c r="B210" s="181"/>
      <c r="C210" s="181"/>
      <c r="D210" s="174"/>
      <c r="E210" s="174"/>
      <c r="F210" s="181"/>
      <c r="G210" s="181"/>
      <c r="H210" s="181"/>
      <c r="I210" s="181"/>
      <c r="J210" s="50"/>
      <c r="K210" s="181"/>
      <c r="L210" s="181"/>
      <c r="M210" s="181"/>
      <c r="N210" s="61"/>
      <c r="O210" s="61"/>
    </row>
    <row r="211" spans="1:15" s="63" customFormat="1" x14ac:dyDescent="0.2">
      <c r="A211" s="61"/>
      <c r="B211" s="181"/>
      <c r="C211" s="181"/>
      <c r="D211" s="174"/>
      <c r="E211" s="174"/>
      <c r="F211" s="181"/>
      <c r="G211" s="181"/>
      <c r="H211" s="181"/>
      <c r="I211" s="181"/>
      <c r="J211" s="50"/>
      <c r="K211" s="181"/>
      <c r="L211" s="181"/>
      <c r="M211" s="181"/>
      <c r="N211" s="61"/>
      <c r="O211" s="61"/>
    </row>
    <row r="212" spans="1:15" s="63" customFormat="1" x14ac:dyDescent="0.2">
      <c r="A212" s="61"/>
      <c r="B212" s="181"/>
      <c r="C212" s="181"/>
      <c r="D212" s="174"/>
      <c r="E212" s="174"/>
      <c r="F212" s="181"/>
      <c r="G212" s="181"/>
      <c r="H212" s="181"/>
      <c r="I212" s="181"/>
      <c r="J212" s="50"/>
      <c r="K212" s="181"/>
      <c r="L212" s="181"/>
      <c r="M212" s="181"/>
      <c r="N212" s="61"/>
      <c r="O212" s="61"/>
    </row>
    <row r="213" spans="1:15" s="63" customFormat="1" x14ac:dyDescent="0.2">
      <c r="A213" s="61"/>
      <c r="B213" s="181"/>
      <c r="C213" s="181"/>
      <c r="D213" s="174"/>
      <c r="E213" s="174"/>
      <c r="F213" s="181"/>
      <c r="G213" s="181"/>
      <c r="H213" s="181"/>
      <c r="I213" s="181"/>
      <c r="J213" s="50"/>
      <c r="K213" s="181"/>
      <c r="L213" s="181"/>
      <c r="M213" s="181"/>
      <c r="N213" s="61"/>
      <c r="O213" s="61"/>
    </row>
    <row r="214" spans="1:15" s="63" customFormat="1" x14ac:dyDescent="0.2">
      <c r="A214" s="61"/>
      <c r="B214" s="181"/>
      <c r="C214" s="181"/>
      <c r="D214" s="174"/>
      <c r="E214" s="174"/>
      <c r="F214" s="181"/>
      <c r="G214" s="181"/>
      <c r="H214" s="181"/>
      <c r="I214" s="181"/>
      <c r="J214" s="50"/>
      <c r="K214" s="181"/>
      <c r="L214" s="181"/>
      <c r="M214" s="181"/>
      <c r="N214" s="61"/>
      <c r="O214" s="61"/>
    </row>
    <row r="215" spans="1:15" s="63" customFormat="1" x14ac:dyDescent="0.2">
      <c r="A215" s="61"/>
      <c r="B215" s="181"/>
      <c r="C215" s="181"/>
      <c r="D215" s="174"/>
      <c r="E215" s="174"/>
      <c r="F215" s="181"/>
      <c r="G215" s="181"/>
      <c r="H215" s="181"/>
      <c r="I215" s="181"/>
      <c r="J215" s="50"/>
      <c r="K215" s="181"/>
      <c r="L215" s="181"/>
      <c r="M215" s="181"/>
      <c r="N215" s="61"/>
      <c r="O215" s="61"/>
    </row>
    <row r="216" spans="1:15" s="63" customFormat="1" x14ac:dyDescent="0.2">
      <c r="A216" s="61"/>
      <c r="B216" s="181"/>
      <c r="C216" s="181"/>
      <c r="D216" s="174"/>
      <c r="E216" s="174"/>
      <c r="F216" s="181"/>
      <c r="G216" s="181"/>
      <c r="H216" s="181"/>
      <c r="I216" s="181"/>
      <c r="J216" s="50"/>
      <c r="K216" s="181"/>
      <c r="L216" s="181"/>
      <c r="M216" s="181"/>
      <c r="N216" s="61"/>
      <c r="O216" s="61"/>
    </row>
    <row r="217" spans="1:15" s="63" customFormat="1" x14ac:dyDescent="0.2">
      <c r="A217" s="61"/>
      <c r="B217" s="181"/>
      <c r="C217" s="181"/>
      <c r="D217" s="174"/>
      <c r="E217" s="174"/>
      <c r="F217" s="181"/>
      <c r="G217" s="181"/>
      <c r="H217" s="181"/>
      <c r="I217" s="181"/>
      <c r="J217" s="50"/>
      <c r="K217" s="181"/>
      <c r="L217" s="181"/>
      <c r="M217" s="181"/>
      <c r="N217" s="61"/>
      <c r="O217" s="61"/>
    </row>
    <row r="218" spans="1:15" s="63" customFormat="1" x14ac:dyDescent="0.2">
      <c r="A218" s="61"/>
      <c r="B218" s="181"/>
      <c r="C218" s="181"/>
      <c r="D218" s="174"/>
      <c r="E218" s="174"/>
      <c r="F218" s="181"/>
      <c r="G218" s="181"/>
      <c r="H218" s="181"/>
      <c r="I218" s="181"/>
      <c r="J218" s="50"/>
      <c r="K218" s="181"/>
      <c r="L218" s="181"/>
      <c r="M218" s="181"/>
      <c r="N218" s="61"/>
      <c r="O218" s="61"/>
    </row>
    <row r="219" spans="1:15" s="63" customFormat="1" x14ac:dyDescent="0.2">
      <c r="A219" s="61"/>
      <c r="B219" s="181"/>
      <c r="C219" s="181"/>
      <c r="D219" s="174"/>
      <c r="E219" s="174"/>
      <c r="F219" s="181"/>
      <c r="G219" s="181"/>
      <c r="H219" s="181"/>
      <c r="I219" s="181"/>
      <c r="J219" s="50"/>
      <c r="K219" s="181"/>
      <c r="L219" s="181"/>
      <c r="M219" s="181"/>
      <c r="N219" s="61"/>
      <c r="O219" s="61"/>
    </row>
    <row r="220" spans="1:15" s="63" customFormat="1" x14ac:dyDescent="0.2">
      <c r="A220" s="61"/>
      <c r="B220" s="181"/>
      <c r="C220" s="181"/>
      <c r="D220" s="174"/>
      <c r="E220" s="174"/>
      <c r="F220" s="181"/>
      <c r="G220" s="181"/>
      <c r="H220" s="181"/>
      <c r="I220" s="181"/>
      <c r="J220" s="50"/>
      <c r="K220" s="181"/>
      <c r="L220" s="181"/>
      <c r="M220" s="181"/>
      <c r="N220" s="61"/>
      <c r="O220" s="61"/>
    </row>
    <row r="221" spans="1:15" s="63" customFormat="1" x14ac:dyDescent="0.2">
      <c r="A221" s="61"/>
      <c r="B221" s="181"/>
      <c r="C221" s="181"/>
      <c r="D221" s="174"/>
      <c r="E221" s="174"/>
      <c r="F221" s="181"/>
      <c r="G221" s="181"/>
      <c r="H221" s="181"/>
      <c r="I221" s="181"/>
      <c r="J221" s="50"/>
      <c r="K221" s="181"/>
      <c r="L221" s="181"/>
      <c r="M221" s="181"/>
      <c r="N221" s="61"/>
      <c r="O221" s="61"/>
    </row>
    <row r="222" spans="1:15" s="63" customFormat="1" x14ac:dyDescent="0.2">
      <c r="A222" s="61"/>
      <c r="B222" s="181"/>
      <c r="C222" s="181"/>
      <c r="D222" s="174"/>
      <c r="E222" s="174"/>
      <c r="F222" s="181"/>
      <c r="G222" s="181"/>
      <c r="H222" s="181"/>
      <c r="I222" s="181"/>
      <c r="J222" s="50"/>
      <c r="K222" s="181"/>
      <c r="L222" s="181"/>
      <c r="M222" s="181"/>
      <c r="N222" s="61"/>
      <c r="O222" s="61"/>
    </row>
    <row r="223" spans="1:15" s="63" customFormat="1" x14ac:dyDescent="0.2">
      <c r="A223" s="61"/>
      <c r="B223" s="181"/>
      <c r="C223" s="181"/>
      <c r="D223" s="174"/>
      <c r="E223" s="174"/>
      <c r="F223" s="181"/>
      <c r="G223" s="181"/>
      <c r="H223" s="181"/>
      <c r="I223" s="181"/>
      <c r="J223" s="50"/>
      <c r="K223" s="181"/>
      <c r="L223" s="181"/>
      <c r="M223" s="181"/>
      <c r="N223" s="61"/>
      <c r="O223" s="61"/>
    </row>
    <row r="224" spans="1:15" s="63" customFormat="1" x14ac:dyDescent="0.2">
      <c r="A224" s="61"/>
      <c r="B224" s="181"/>
      <c r="C224" s="181"/>
      <c r="D224" s="174"/>
      <c r="E224" s="174"/>
      <c r="F224" s="181"/>
      <c r="G224" s="181"/>
      <c r="H224" s="181"/>
      <c r="I224" s="181"/>
      <c r="J224" s="50"/>
      <c r="K224" s="181"/>
      <c r="L224" s="181"/>
      <c r="M224" s="181"/>
      <c r="N224" s="61"/>
      <c r="O224" s="61"/>
    </row>
    <row r="225" spans="1:15" s="63" customFormat="1" x14ac:dyDescent="0.2">
      <c r="A225" s="61"/>
      <c r="B225" s="181"/>
      <c r="C225" s="181"/>
      <c r="D225" s="174"/>
      <c r="E225" s="174"/>
      <c r="F225" s="181"/>
      <c r="G225" s="181"/>
      <c r="H225" s="181"/>
      <c r="I225" s="181"/>
      <c r="J225" s="50"/>
      <c r="K225" s="181"/>
      <c r="L225" s="181"/>
      <c r="M225" s="181"/>
      <c r="N225" s="61"/>
      <c r="O225" s="61"/>
    </row>
    <row r="226" spans="1:15" s="63" customFormat="1" x14ac:dyDescent="0.2">
      <c r="A226" s="61"/>
      <c r="B226" s="181"/>
      <c r="C226" s="181"/>
      <c r="D226" s="174"/>
      <c r="E226" s="174"/>
      <c r="F226" s="181"/>
      <c r="G226" s="181"/>
      <c r="H226" s="181"/>
      <c r="I226" s="181"/>
      <c r="J226" s="50"/>
      <c r="K226" s="181"/>
      <c r="L226" s="181"/>
      <c r="M226" s="181"/>
      <c r="N226" s="61"/>
      <c r="O226" s="61"/>
    </row>
    <row r="227" spans="1:15" s="63" customFormat="1" x14ac:dyDescent="0.2">
      <c r="A227" s="61"/>
      <c r="B227" s="181"/>
      <c r="C227" s="181"/>
      <c r="D227" s="174"/>
      <c r="E227" s="174"/>
      <c r="F227" s="181"/>
      <c r="G227" s="181"/>
      <c r="H227" s="181"/>
      <c r="I227" s="181"/>
      <c r="J227" s="50"/>
      <c r="K227" s="181"/>
      <c r="L227" s="181"/>
      <c r="M227" s="181"/>
      <c r="N227" s="61"/>
      <c r="O227" s="61"/>
    </row>
    <row r="228" spans="1:15" s="63" customFormat="1" x14ac:dyDescent="0.2">
      <c r="A228" s="61"/>
      <c r="B228" s="181"/>
      <c r="C228" s="181"/>
      <c r="D228" s="174"/>
      <c r="E228" s="174"/>
      <c r="F228" s="181"/>
      <c r="G228" s="181"/>
      <c r="H228" s="181"/>
      <c r="I228" s="181"/>
      <c r="J228" s="50"/>
      <c r="K228" s="181"/>
      <c r="L228" s="181"/>
      <c r="M228" s="181"/>
      <c r="N228" s="61"/>
      <c r="O228" s="61"/>
    </row>
    <row r="229" spans="1:15" s="63" customFormat="1" x14ac:dyDescent="0.2">
      <c r="A229" s="61"/>
      <c r="B229" s="181"/>
      <c r="C229" s="181"/>
      <c r="D229" s="174"/>
      <c r="E229" s="174"/>
      <c r="F229" s="181"/>
      <c r="G229" s="181"/>
      <c r="H229" s="181"/>
      <c r="I229" s="181"/>
      <c r="J229" s="50"/>
      <c r="K229" s="181"/>
      <c r="L229" s="181"/>
      <c r="M229" s="181"/>
      <c r="N229" s="61"/>
      <c r="O229" s="61"/>
    </row>
    <row r="230" spans="1:15" s="63" customFormat="1" x14ac:dyDescent="0.2">
      <c r="A230" s="61"/>
      <c r="B230" s="181"/>
      <c r="C230" s="181"/>
      <c r="D230" s="174"/>
      <c r="E230" s="174"/>
      <c r="F230" s="181"/>
      <c r="G230" s="181"/>
      <c r="H230" s="181"/>
      <c r="I230" s="181"/>
      <c r="J230" s="50"/>
      <c r="K230" s="181"/>
      <c r="L230" s="181"/>
      <c r="M230" s="181"/>
      <c r="N230" s="61"/>
      <c r="O230" s="61"/>
    </row>
    <row r="231" spans="1:15" s="63" customFormat="1" x14ac:dyDescent="0.2">
      <c r="A231" s="61"/>
      <c r="B231" s="181"/>
      <c r="C231" s="181"/>
      <c r="D231" s="174"/>
      <c r="E231" s="174"/>
      <c r="F231" s="181"/>
      <c r="G231" s="181"/>
      <c r="H231" s="181"/>
      <c r="I231" s="181"/>
      <c r="J231" s="50"/>
      <c r="K231" s="181"/>
      <c r="L231" s="181"/>
      <c r="M231" s="181"/>
      <c r="N231" s="61"/>
      <c r="O231" s="61"/>
    </row>
    <row r="232" spans="1:15" s="63" customFormat="1" x14ac:dyDescent="0.2">
      <c r="A232" s="61"/>
      <c r="B232" s="181"/>
      <c r="C232" s="181"/>
      <c r="D232" s="174"/>
      <c r="E232" s="174"/>
      <c r="F232" s="181"/>
      <c r="G232" s="181"/>
      <c r="H232" s="181"/>
      <c r="I232" s="181"/>
      <c r="J232" s="50"/>
      <c r="K232" s="181"/>
      <c r="L232" s="181"/>
      <c r="M232" s="181"/>
      <c r="N232" s="61"/>
      <c r="O232" s="61"/>
    </row>
    <row r="233" spans="1:15" s="63" customFormat="1" x14ac:dyDescent="0.2">
      <c r="A233" s="61"/>
      <c r="B233" s="181"/>
      <c r="C233" s="181"/>
      <c r="D233" s="174"/>
      <c r="E233" s="174"/>
      <c r="F233" s="181"/>
      <c r="G233" s="181"/>
      <c r="H233" s="181"/>
      <c r="I233" s="181"/>
      <c r="J233" s="50"/>
      <c r="K233" s="181"/>
      <c r="L233" s="181"/>
      <c r="M233" s="181"/>
      <c r="N233" s="61"/>
      <c r="O233" s="61"/>
    </row>
    <row r="234" spans="1:15" s="63" customFormat="1" x14ac:dyDescent="0.2">
      <c r="A234" s="61"/>
      <c r="B234" s="181"/>
      <c r="C234" s="181"/>
      <c r="D234" s="174"/>
      <c r="E234" s="174"/>
      <c r="F234" s="181"/>
      <c r="G234" s="181"/>
      <c r="H234" s="181"/>
      <c r="I234" s="181"/>
      <c r="J234" s="50"/>
      <c r="K234" s="181"/>
      <c r="L234" s="181"/>
      <c r="M234" s="181"/>
      <c r="N234" s="61"/>
      <c r="O234" s="61"/>
    </row>
    <row r="235" spans="1:15" s="63" customFormat="1" x14ac:dyDescent="0.2">
      <c r="A235" s="61"/>
      <c r="B235" s="181"/>
      <c r="C235" s="181"/>
      <c r="D235" s="174"/>
      <c r="E235" s="174"/>
      <c r="F235" s="181"/>
      <c r="G235" s="181"/>
      <c r="H235" s="181"/>
      <c r="I235" s="181"/>
      <c r="J235" s="50"/>
      <c r="K235" s="181"/>
      <c r="L235" s="181"/>
      <c r="M235" s="181"/>
      <c r="N235" s="61"/>
      <c r="O235" s="61"/>
    </row>
    <row r="236" spans="1:15" s="63" customFormat="1" x14ac:dyDescent="0.2">
      <c r="A236" s="61"/>
      <c r="B236" s="181"/>
      <c r="C236" s="181"/>
      <c r="D236" s="174"/>
      <c r="E236" s="174"/>
      <c r="F236" s="181"/>
      <c r="G236" s="181"/>
      <c r="H236" s="181"/>
      <c r="I236" s="181"/>
      <c r="J236" s="50"/>
      <c r="K236" s="181"/>
      <c r="L236" s="181"/>
      <c r="M236" s="181"/>
      <c r="N236" s="61"/>
      <c r="O236" s="61"/>
    </row>
    <row r="237" spans="1:15" s="63" customFormat="1" x14ac:dyDescent="0.2">
      <c r="A237" s="61"/>
      <c r="B237" s="181"/>
      <c r="C237" s="181"/>
      <c r="D237" s="174"/>
      <c r="E237" s="174"/>
      <c r="F237" s="181"/>
      <c r="G237" s="181"/>
      <c r="H237" s="181"/>
      <c r="I237" s="181"/>
      <c r="J237" s="50"/>
      <c r="K237" s="181"/>
      <c r="L237" s="181"/>
      <c r="M237" s="181"/>
      <c r="N237" s="61"/>
      <c r="O237" s="61"/>
    </row>
    <row r="238" spans="1:15" s="63" customFormat="1" x14ac:dyDescent="0.2">
      <c r="A238" s="61"/>
      <c r="B238" s="181"/>
      <c r="C238" s="181"/>
      <c r="D238" s="174"/>
      <c r="E238" s="174"/>
      <c r="F238" s="181"/>
      <c r="G238" s="181"/>
      <c r="H238" s="181"/>
      <c r="I238" s="181"/>
      <c r="J238" s="50"/>
      <c r="K238" s="181"/>
      <c r="L238" s="181"/>
      <c r="M238" s="181"/>
      <c r="N238" s="61"/>
      <c r="O238" s="61"/>
    </row>
    <row r="239" spans="1:15" s="63" customFormat="1" x14ac:dyDescent="0.2">
      <c r="A239" s="61"/>
      <c r="B239" s="181"/>
      <c r="C239" s="181"/>
      <c r="D239" s="174"/>
      <c r="E239" s="174"/>
      <c r="F239" s="181"/>
      <c r="G239" s="181"/>
      <c r="H239" s="181"/>
      <c r="I239" s="181"/>
      <c r="J239" s="50"/>
      <c r="K239" s="181"/>
      <c r="L239" s="181"/>
      <c r="M239" s="181"/>
      <c r="N239" s="61"/>
      <c r="O239" s="61"/>
    </row>
    <row r="240" spans="1:15" s="63" customFormat="1" x14ac:dyDescent="0.2">
      <c r="A240" s="61"/>
      <c r="B240" s="181"/>
      <c r="C240" s="181"/>
      <c r="D240" s="174"/>
      <c r="E240" s="174"/>
      <c r="F240" s="181"/>
      <c r="G240" s="181"/>
      <c r="H240" s="181"/>
      <c r="I240" s="181"/>
      <c r="J240" s="50"/>
      <c r="K240" s="181"/>
      <c r="L240" s="181"/>
      <c r="M240" s="181"/>
      <c r="N240" s="61"/>
      <c r="O240" s="61"/>
    </row>
    <row r="241" spans="1:15" s="63" customFormat="1" x14ac:dyDescent="0.2">
      <c r="A241" s="61"/>
      <c r="B241" s="181"/>
      <c r="C241" s="181"/>
      <c r="D241" s="174"/>
      <c r="E241" s="174"/>
      <c r="F241" s="181"/>
      <c r="G241" s="181"/>
      <c r="H241" s="181"/>
      <c r="I241" s="181"/>
      <c r="J241" s="50"/>
      <c r="K241" s="181"/>
      <c r="L241" s="181"/>
      <c r="M241" s="181"/>
      <c r="N241" s="61"/>
      <c r="O241" s="61"/>
    </row>
    <row r="242" spans="1:15" s="63" customFormat="1" x14ac:dyDescent="0.2">
      <c r="A242" s="61"/>
      <c r="B242" s="181"/>
      <c r="C242" s="181"/>
      <c r="D242" s="174"/>
      <c r="E242" s="174"/>
      <c r="F242" s="181"/>
      <c r="G242" s="181"/>
      <c r="H242" s="181"/>
      <c r="I242" s="181"/>
      <c r="J242" s="50"/>
      <c r="K242" s="181"/>
      <c r="L242" s="181"/>
      <c r="M242" s="181"/>
      <c r="N242" s="61"/>
      <c r="O242" s="61"/>
    </row>
    <row r="243" spans="1:15" s="63" customFormat="1" x14ac:dyDescent="0.2">
      <c r="A243" s="61"/>
      <c r="B243" s="181"/>
      <c r="C243" s="181"/>
      <c r="D243" s="174"/>
      <c r="E243" s="174"/>
      <c r="F243" s="181"/>
      <c r="G243" s="181"/>
      <c r="H243" s="181"/>
      <c r="I243" s="181"/>
      <c r="J243" s="50"/>
      <c r="K243" s="181"/>
      <c r="L243" s="181"/>
      <c r="M243" s="181"/>
      <c r="N243" s="61"/>
      <c r="O243" s="61"/>
    </row>
    <row r="244" spans="1:15" s="63" customFormat="1" x14ac:dyDescent="0.2">
      <c r="A244" s="61"/>
      <c r="B244" s="181"/>
      <c r="C244" s="181"/>
      <c r="D244" s="174"/>
      <c r="E244" s="174"/>
      <c r="F244" s="181"/>
      <c r="G244" s="181"/>
      <c r="H244" s="181"/>
      <c r="I244" s="181"/>
      <c r="J244" s="50"/>
      <c r="K244" s="181"/>
      <c r="L244" s="181"/>
      <c r="M244" s="181"/>
      <c r="N244" s="61"/>
      <c r="O244" s="61"/>
    </row>
    <row r="245" spans="1:15" s="63" customFormat="1" x14ac:dyDescent="0.2">
      <c r="A245" s="61"/>
      <c r="B245" s="181"/>
      <c r="C245" s="181"/>
      <c r="D245" s="174"/>
      <c r="E245" s="174"/>
      <c r="F245" s="181"/>
      <c r="G245" s="181"/>
      <c r="H245" s="181"/>
      <c r="I245" s="181"/>
      <c r="J245" s="50"/>
      <c r="K245" s="181"/>
      <c r="L245" s="181"/>
      <c r="M245" s="181"/>
      <c r="N245" s="61"/>
      <c r="O245" s="61"/>
    </row>
  </sheetData>
  <mergeCells count="26">
    <mergeCell ref="A66:I66"/>
    <mergeCell ref="B30:M30"/>
    <mergeCell ref="B41:N41"/>
    <mergeCell ref="B42:N42"/>
    <mergeCell ref="A47:I47"/>
    <mergeCell ref="A49:I49"/>
    <mergeCell ref="A59:I59"/>
    <mergeCell ref="B35:N35"/>
    <mergeCell ref="B36:N36"/>
    <mergeCell ref="B37:N37"/>
    <mergeCell ref="B38:N38"/>
    <mergeCell ref="B39:N39"/>
    <mergeCell ref="B40:N40"/>
    <mergeCell ref="K45:R45"/>
    <mergeCell ref="G27:M27"/>
    <mergeCell ref="B31:N31"/>
    <mergeCell ref="B32:N32"/>
    <mergeCell ref="B33:N33"/>
    <mergeCell ref="B34:N34"/>
    <mergeCell ref="A4:M4"/>
    <mergeCell ref="A5:M5"/>
    <mergeCell ref="A3:M3"/>
    <mergeCell ref="A7:M7"/>
    <mergeCell ref="A26:C26"/>
    <mergeCell ref="G26:J26"/>
    <mergeCell ref="G24:L24"/>
  </mergeCells>
  <conditionalFormatting sqref="M24">
    <cfRule type="containsText" dxfId="3" priority="2" operator="containsText" text="NU">
      <formula>NOT(ISERROR(SEARCH("NU",M24)))</formula>
    </cfRule>
    <cfRule type="containsText" dxfId="2" priority="3" operator="containsText" text="DA">
      <formula>NOT(ISERROR(SEARCH("DA",M24)))</formula>
    </cfRule>
    <cfRule type="containsText" dxfId="1" priority="4" operator="containsText" text="NU">
      <formula>NOT(ISERROR(SEARCH("NU",M24)))</formula>
    </cfRule>
  </conditionalFormatting>
  <conditionalFormatting sqref="D20:S20">
    <cfRule type="cellIs" dxfId="0" priority="1" operator="equal">
      <formula>0</formula>
    </cfRule>
  </conditionalFormatting>
  <pageMargins left="0.25" right="0.25" top="0.75" bottom="0.75" header="0.3" footer="0.3"/>
  <pageSetup paperSize="8"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87"/>
  <sheetViews>
    <sheetView topLeftCell="A63" workbookViewId="0">
      <selection activeCell="B81" sqref="B81"/>
    </sheetView>
  </sheetViews>
  <sheetFormatPr defaultRowHeight="15.75" x14ac:dyDescent="0.25"/>
  <cols>
    <col min="1" max="1" width="59.140625" style="209" bestFit="1" customWidth="1"/>
    <col min="2" max="4" width="26.28515625" style="200" customWidth="1"/>
  </cols>
  <sheetData>
    <row r="1" spans="1:4" s="299" customFormat="1" ht="20.25" x14ac:dyDescent="0.25">
      <c r="A1" s="297" t="s">
        <v>36</v>
      </c>
      <c r="B1" s="298"/>
      <c r="C1" s="298"/>
      <c r="D1" s="298"/>
    </row>
    <row r="2" spans="1:4" s="299" customFormat="1" ht="20.25" x14ac:dyDescent="0.25">
      <c r="A2" s="301"/>
      <c r="B2" s="298"/>
      <c r="C2" s="298"/>
      <c r="D2" s="298"/>
    </row>
    <row r="3" spans="1:4" s="299" customFormat="1" ht="51.75" customHeight="1" x14ac:dyDescent="0.2">
      <c r="A3" s="860" t="s">
        <v>430</v>
      </c>
      <c r="B3" s="860"/>
      <c r="C3" s="860"/>
      <c r="D3" s="860"/>
    </row>
    <row r="4" spans="1:4" s="299" customFormat="1" ht="20.25" x14ac:dyDescent="0.25">
      <c r="A4" s="301"/>
      <c r="B4" s="298"/>
      <c r="C4" s="298"/>
      <c r="D4" s="298"/>
    </row>
    <row r="5" spans="1:4" s="299" customFormat="1" x14ac:dyDescent="0.25">
      <c r="A5" s="300"/>
      <c r="B5" s="298"/>
      <c r="C5" s="298"/>
      <c r="D5" s="298"/>
    </row>
    <row r="6" spans="1:4" s="299" customFormat="1" ht="20.25" x14ac:dyDescent="0.3">
      <c r="A6" s="861" t="s">
        <v>743</v>
      </c>
      <c r="B6" s="861"/>
      <c r="C6" s="861"/>
      <c r="D6" s="861"/>
    </row>
    <row r="7" spans="1:4" s="299" customFormat="1" x14ac:dyDescent="0.25">
      <c r="A7" s="302" t="s">
        <v>0</v>
      </c>
      <c r="B7" s="298"/>
      <c r="C7" s="298"/>
      <c r="D7" s="298"/>
    </row>
    <row r="8" spans="1:4" s="299" customFormat="1" ht="18.75" customHeight="1" x14ac:dyDescent="0.2">
      <c r="A8" s="862" t="s">
        <v>33</v>
      </c>
      <c r="B8" s="862"/>
      <c r="C8" s="862"/>
      <c r="D8" s="862"/>
    </row>
    <row r="9" spans="1:4" x14ac:dyDescent="0.25">
      <c r="A9" s="690"/>
      <c r="B9" s="691" t="s">
        <v>1</v>
      </c>
      <c r="C9" s="691" t="s">
        <v>2</v>
      </c>
      <c r="D9" s="691" t="s">
        <v>3</v>
      </c>
    </row>
    <row r="10" spans="1:4" ht="15.75" customHeight="1" x14ac:dyDescent="0.2">
      <c r="A10" s="857" t="s">
        <v>285</v>
      </c>
      <c r="B10" s="858"/>
      <c r="C10" s="858"/>
      <c r="D10" s="859"/>
    </row>
    <row r="11" spans="1:4" s="4" customFormat="1" x14ac:dyDescent="0.2">
      <c r="A11" s="863" t="s">
        <v>286</v>
      </c>
      <c r="B11" s="864"/>
      <c r="C11" s="864"/>
      <c r="D11" s="865"/>
    </row>
    <row r="12" spans="1:4" x14ac:dyDescent="0.25">
      <c r="A12" s="694" t="s">
        <v>287</v>
      </c>
      <c r="B12" s="695"/>
      <c r="C12" s="695"/>
      <c r="D12" s="695"/>
    </row>
    <row r="13" spans="1:4" ht="16.5" customHeight="1" x14ac:dyDescent="0.25">
      <c r="A13" s="694" t="s">
        <v>288</v>
      </c>
      <c r="B13" s="695"/>
      <c r="C13" s="695"/>
      <c r="D13" s="695"/>
    </row>
    <row r="14" spans="1:4" s="3" customFormat="1" x14ac:dyDescent="0.25">
      <c r="A14" s="694" t="s">
        <v>289</v>
      </c>
      <c r="B14" s="695"/>
      <c r="C14" s="695"/>
      <c r="D14" s="695"/>
    </row>
    <row r="15" spans="1:4" s="3" customFormat="1" x14ac:dyDescent="0.25">
      <c r="A15" s="694" t="s">
        <v>290</v>
      </c>
      <c r="B15" s="695"/>
      <c r="C15" s="695"/>
      <c r="D15" s="695"/>
    </row>
    <row r="16" spans="1:4" s="3" customFormat="1" ht="31.5" x14ac:dyDescent="0.25">
      <c r="A16" s="694" t="s">
        <v>291</v>
      </c>
      <c r="B16" s="695"/>
      <c r="C16" s="695"/>
      <c r="D16" s="695"/>
    </row>
    <row r="17" spans="1:4" s="3" customFormat="1" ht="12.75" x14ac:dyDescent="0.2">
      <c r="A17" s="696" t="s">
        <v>292</v>
      </c>
      <c r="B17" s="697"/>
      <c r="C17" s="697"/>
      <c r="D17" s="697"/>
    </row>
    <row r="18" spans="1:4" s="15" customFormat="1" ht="31.5" x14ac:dyDescent="0.25">
      <c r="A18" s="694" t="s">
        <v>293</v>
      </c>
      <c r="B18" s="695"/>
      <c r="C18" s="695"/>
      <c r="D18" s="695"/>
    </row>
    <row r="19" spans="1:4" ht="31.5" x14ac:dyDescent="0.2">
      <c r="A19" s="694" t="s">
        <v>294</v>
      </c>
      <c r="B19" s="697"/>
      <c r="C19" s="697"/>
      <c r="D19" s="697"/>
    </row>
    <row r="20" spans="1:4" x14ac:dyDescent="0.25">
      <c r="A20" s="698" t="s">
        <v>295</v>
      </c>
      <c r="B20" s="699">
        <f>SUM(B12:B16,B18)</f>
        <v>0</v>
      </c>
      <c r="C20" s="699">
        <f>SUM(C12:C16,C18)</f>
        <v>0</v>
      </c>
      <c r="D20" s="699">
        <f>SUM(D12:D16,D18)</f>
        <v>0</v>
      </c>
    </row>
    <row r="21" spans="1:4" s="4" customFormat="1" x14ac:dyDescent="0.2">
      <c r="A21" s="854" t="s">
        <v>296</v>
      </c>
      <c r="B21" s="855"/>
      <c r="C21" s="855"/>
      <c r="D21" s="856"/>
    </row>
    <row r="22" spans="1:4" x14ac:dyDescent="0.25">
      <c r="A22" s="694" t="s">
        <v>297</v>
      </c>
      <c r="B22" s="700"/>
      <c r="C22" s="700"/>
      <c r="D22" s="700"/>
    </row>
    <row r="23" spans="1:4" s="10" customFormat="1" ht="31.5" x14ac:dyDescent="0.25">
      <c r="A23" s="694" t="s">
        <v>298</v>
      </c>
      <c r="B23" s="701">
        <f>B24+B27+B29+B31</f>
        <v>0</v>
      </c>
      <c r="C23" s="701">
        <f>C24+C27+C29+C31</f>
        <v>0</v>
      </c>
      <c r="D23" s="701">
        <f>D24+D27+D29+D31</f>
        <v>0</v>
      </c>
    </row>
    <row r="24" spans="1:4" s="10" customFormat="1" ht="31.5" x14ac:dyDescent="0.25">
      <c r="A24" s="694" t="s">
        <v>797</v>
      </c>
      <c r="B24" s="695"/>
      <c r="C24" s="695"/>
      <c r="D24" s="695"/>
    </row>
    <row r="25" spans="1:4" s="3" customFormat="1" ht="12.75" x14ac:dyDescent="0.2">
      <c r="A25" s="696" t="s">
        <v>798</v>
      </c>
      <c r="B25" s="697"/>
      <c r="C25" s="697"/>
      <c r="D25" s="697"/>
    </row>
    <row r="26" spans="1:4" s="3" customFormat="1" ht="12.75" x14ac:dyDescent="0.2">
      <c r="A26" s="696" t="s">
        <v>796</v>
      </c>
      <c r="B26" s="697"/>
      <c r="C26" s="697"/>
      <c r="D26" s="697"/>
    </row>
    <row r="27" spans="1:4" s="4" customFormat="1" x14ac:dyDescent="0.25">
      <c r="A27" s="694" t="s">
        <v>299</v>
      </c>
      <c r="B27" s="700"/>
      <c r="C27" s="700"/>
      <c r="D27" s="700"/>
    </row>
    <row r="28" spans="1:4" s="3" customFormat="1" ht="12.75" x14ac:dyDescent="0.2">
      <c r="A28" s="696" t="s">
        <v>300</v>
      </c>
      <c r="B28" s="697"/>
      <c r="C28" s="697"/>
      <c r="D28" s="697"/>
    </row>
    <row r="29" spans="1:4" ht="31.5" x14ac:dyDescent="0.25">
      <c r="A29" s="694" t="s">
        <v>301</v>
      </c>
      <c r="B29" s="695"/>
      <c r="C29" s="695"/>
      <c r="D29" s="695"/>
    </row>
    <row r="30" spans="1:4" s="3" customFormat="1" ht="12.75" x14ac:dyDescent="0.2">
      <c r="A30" s="696" t="s">
        <v>302</v>
      </c>
      <c r="B30" s="697"/>
      <c r="C30" s="697"/>
      <c r="D30" s="697"/>
    </row>
    <row r="31" spans="1:4" x14ac:dyDescent="0.25">
      <c r="A31" s="694" t="s">
        <v>303</v>
      </c>
      <c r="B31" s="695"/>
      <c r="C31" s="695"/>
      <c r="D31" s="695"/>
    </row>
    <row r="32" spans="1:4" x14ac:dyDescent="0.25">
      <c r="A32" s="694" t="s">
        <v>304</v>
      </c>
      <c r="B32" s="695"/>
      <c r="C32" s="695"/>
      <c r="D32" s="695"/>
    </row>
    <row r="33" spans="1:4" x14ac:dyDescent="0.25">
      <c r="A33" s="694" t="s">
        <v>305</v>
      </c>
      <c r="B33" s="701">
        <f>B34+B35+B37</f>
        <v>0</v>
      </c>
      <c r="C33" s="701">
        <f>C34+C35+C37</f>
        <v>0</v>
      </c>
      <c r="D33" s="701">
        <f>D34+D35+D37</f>
        <v>0</v>
      </c>
    </row>
    <row r="34" spans="1:4" s="3" customFormat="1" ht="12.75" x14ac:dyDescent="0.2">
      <c r="A34" s="696" t="s">
        <v>306</v>
      </c>
      <c r="B34" s="697"/>
      <c r="C34" s="697"/>
      <c r="D34" s="697"/>
    </row>
    <row r="35" spans="1:4" s="3" customFormat="1" ht="12.75" x14ac:dyDescent="0.2">
      <c r="A35" s="696" t="s">
        <v>307</v>
      </c>
      <c r="B35" s="697"/>
      <c r="C35" s="697"/>
      <c r="D35" s="697"/>
    </row>
    <row r="36" spans="1:4" s="3" customFormat="1" ht="12.75" x14ac:dyDescent="0.2">
      <c r="A36" s="696" t="s">
        <v>308</v>
      </c>
      <c r="B36" s="697"/>
      <c r="C36" s="697"/>
      <c r="D36" s="697"/>
    </row>
    <row r="37" spans="1:4" s="3" customFormat="1" ht="12.75" x14ac:dyDescent="0.2">
      <c r="A37" s="696" t="s">
        <v>309</v>
      </c>
      <c r="B37" s="697"/>
      <c r="C37" s="697"/>
      <c r="D37" s="697"/>
    </row>
    <row r="38" spans="1:4" s="3" customFormat="1" ht="12.75" x14ac:dyDescent="0.2">
      <c r="A38" s="696" t="s">
        <v>310</v>
      </c>
      <c r="B38" s="697"/>
      <c r="C38" s="697"/>
      <c r="D38" s="697"/>
    </row>
    <row r="39" spans="1:4" s="3" customFormat="1" ht="12.75" x14ac:dyDescent="0.2">
      <c r="A39" s="702" t="s">
        <v>308</v>
      </c>
      <c r="B39" s="697"/>
      <c r="C39" s="697"/>
      <c r="D39" s="697"/>
    </row>
    <row r="40" spans="1:4" ht="31.5" x14ac:dyDescent="0.25">
      <c r="A40" s="694" t="s">
        <v>311</v>
      </c>
      <c r="B40" s="695"/>
      <c r="C40" s="695"/>
      <c r="D40" s="695"/>
    </row>
    <row r="41" spans="1:4" x14ac:dyDescent="0.25">
      <c r="A41" s="703" t="s">
        <v>312</v>
      </c>
      <c r="B41" s="695"/>
      <c r="C41" s="695"/>
      <c r="D41" s="695"/>
    </row>
    <row r="42" spans="1:4" x14ac:dyDescent="0.25">
      <c r="A42" s="694" t="s">
        <v>313</v>
      </c>
      <c r="B42" s="695"/>
      <c r="C42" s="695"/>
      <c r="D42" s="695"/>
    </row>
    <row r="43" spans="1:4" s="4" customFormat="1" x14ac:dyDescent="0.25">
      <c r="A43" s="698" t="s">
        <v>314</v>
      </c>
      <c r="B43" s="699">
        <f>B22+B23+B32+B33+B40+B42</f>
        <v>0</v>
      </c>
      <c r="C43" s="699">
        <f>C22+C23+C32+C33+C40+C42</f>
        <v>0</v>
      </c>
      <c r="D43" s="699">
        <f>D22+D23+D32+D33+D40+D42</f>
        <v>0</v>
      </c>
    </row>
    <row r="44" spans="1:4" s="203" customFormat="1" ht="18.75" x14ac:dyDescent="0.3">
      <c r="A44" s="704" t="s">
        <v>315</v>
      </c>
      <c r="B44" s="705">
        <f>B20+B43</f>
        <v>0</v>
      </c>
      <c r="C44" s="705">
        <f>C20+C43</f>
        <v>0</v>
      </c>
      <c r="D44" s="705">
        <f>D20+D43</f>
        <v>0</v>
      </c>
    </row>
    <row r="45" spans="1:4" s="9" customFormat="1" ht="31.5" customHeight="1" x14ac:dyDescent="0.2">
      <c r="A45" s="854" t="s">
        <v>316</v>
      </c>
      <c r="B45" s="855"/>
      <c r="C45" s="855"/>
      <c r="D45" s="856"/>
    </row>
    <row r="46" spans="1:4" s="11" customFormat="1" ht="29.25" x14ac:dyDescent="0.25">
      <c r="A46" s="692" t="s">
        <v>317</v>
      </c>
      <c r="B46" s="695"/>
      <c r="C46" s="695"/>
      <c r="D46" s="695"/>
    </row>
    <row r="47" spans="1:4" s="11" customFormat="1" ht="15" x14ac:dyDescent="0.25">
      <c r="A47" s="707" t="s">
        <v>318</v>
      </c>
      <c r="B47" s="708"/>
      <c r="C47" s="708"/>
      <c r="D47" s="708"/>
    </row>
    <row r="48" spans="1:4" s="11" customFormat="1" x14ac:dyDescent="0.25">
      <c r="A48" s="692" t="s">
        <v>319</v>
      </c>
      <c r="B48" s="695"/>
      <c r="C48" s="695"/>
      <c r="D48" s="695"/>
    </row>
    <row r="49" spans="1:4" s="11" customFormat="1" x14ac:dyDescent="0.25">
      <c r="A49" s="692" t="s">
        <v>320</v>
      </c>
      <c r="B49" s="695"/>
      <c r="C49" s="695"/>
      <c r="D49" s="695"/>
    </row>
    <row r="50" spans="1:4" s="11" customFormat="1" x14ac:dyDescent="0.25">
      <c r="A50" s="692" t="s">
        <v>321</v>
      </c>
      <c r="B50" s="709">
        <f>B46+B48+B49</f>
        <v>0</v>
      </c>
      <c r="C50" s="709">
        <f>C46+C48+C49</f>
        <v>0</v>
      </c>
      <c r="D50" s="709">
        <f>D46+D48+D49</f>
        <v>0</v>
      </c>
    </row>
    <row r="51" spans="1:4" s="11" customFormat="1" ht="29.25" customHeight="1" x14ac:dyDescent="0.2">
      <c r="A51" s="857" t="s">
        <v>322</v>
      </c>
      <c r="B51" s="858"/>
      <c r="C51" s="858"/>
      <c r="D51" s="859"/>
    </row>
    <row r="52" spans="1:4" s="11" customFormat="1" x14ac:dyDescent="0.25">
      <c r="A52" s="692" t="s">
        <v>323</v>
      </c>
      <c r="B52" s="695"/>
      <c r="C52" s="710"/>
      <c r="D52" s="710"/>
    </row>
    <row r="53" spans="1:4" s="11" customFormat="1" ht="15" x14ac:dyDescent="0.25">
      <c r="A53" s="707" t="s">
        <v>324</v>
      </c>
      <c r="B53" s="708"/>
      <c r="C53" s="711"/>
      <c r="D53" s="711"/>
    </row>
    <row r="54" spans="1:4" s="14" customFormat="1" x14ac:dyDescent="0.25">
      <c r="A54" s="707" t="s">
        <v>325</v>
      </c>
      <c r="B54" s="712"/>
      <c r="C54" s="695"/>
      <c r="D54" s="695"/>
    </row>
    <row r="55" spans="1:4" s="4" customFormat="1" x14ac:dyDescent="0.25">
      <c r="A55" s="692" t="s">
        <v>326</v>
      </c>
      <c r="B55" s="712"/>
      <c r="C55" s="712"/>
      <c r="D55" s="712"/>
    </row>
    <row r="56" spans="1:4" s="4" customFormat="1" x14ac:dyDescent="0.25">
      <c r="A56" s="707" t="s">
        <v>327</v>
      </c>
      <c r="B56" s="713"/>
      <c r="C56" s="713"/>
      <c r="D56" s="713"/>
    </row>
    <row r="57" spans="1:4" x14ac:dyDescent="0.25">
      <c r="A57" s="707" t="s">
        <v>328</v>
      </c>
      <c r="B57" s="714"/>
      <c r="C57" s="700"/>
      <c r="D57" s="700"/>
    </row>
    <row r="58" spans="1:4" s="8" customFormat="1" ht="15" x14ac:dyDescent="0.2">
      <c r="A58" s="707" t="s">
        <v>329</v>
      </c>
      <c r="B58" s="715"/>
      <c r="C58" s="716"/>
      <c r="D58" s="716"/>
    </row>
    <row r="59" spans="1:4" s="8" customFormat="1" ht="42.75" x14ac:dyDescent="0.25">
      <c r="A59" s="692" t="s">
        <v>330</v>
      </c>
      <c r="B59" s="715"/>
      <c r="C59" s="700"/>
      <c r="D59" s="700"/>
    </row>
    <row r="60" spans="1:4" s="8" customFormat="1" ht="15" x14ac:dyDescent="0.2">
      <c r="A60" s="707" t="s">
        <v>331</v>
      </c>
      <c r="B60" s="715"/>
      <c r="C60" s="716"/>
      <c r="D60" s="716"/>
    </row>
    <row r="61" spans="1:4" s="8" customFormat="1" ht="28.5" x14ac:dyDescent="0.2">
      <c r="A61" s="692" t="s">
        <v>332</v>
      </c>
      <c r="B61" s="715"/>
      <c r="C61" s="716"/>
      <c r="D61" s="716"/>
    </row>
    <row r="62" spans="1:4" s="8" customFormat="1" ht="29.25" x14ac:dyDescent="0.25">
      <c r="A62" s="692" t="s">
        <v>333</v>
      </c>
      <c r="B62" s="715"/>
      <c r="C62" s="700"/>
      <c r="D62" s="700"/>
    </row>
    <row r="63" spans="1:4" s="8" customFormat="1" x14ac:dyDescent="0.25">
      <c r="A63" s="692" t="s">
        <v>334</v>
      </c>
      <c r="B63" s="695"/>
      <c r="C63" s="700"/>
      <c r="D63" s="700"/>
    </row>
    <row r="64" spans="1:4" s="8" customFormat="1" ht="29.25" x14ac:dyDescent="0.25">
      <c r="A64" s="692" t="s">
        <v>335</v>
      </c>
      <c r="B64" s="695"/>
      <c r="C64" s="695"/>
      <c r="D64" s="695"/>
    </row>
    <row r="65" spans="1:4" s="204" customFormat="1" ht="14.25" customHeight="1" x14ac:dyDescent="0.25">
      <c r="A65" s="707" t="s">
        <v>336</v>
      </c>
      <c r="B65" s="695"/>
      <c r="C65" s="695"/>
      <c r="D65" s="695"/>
    </row>
    <row r="66" spans="1:4" s="16" customFormat="1" ht="18" customHeight="1" x14ac:dyDescent="0.25">
      <c r="A66" s="692" t="s">
        <v>337</v>
      </c>
      <c r="B66" s="712"/>
      <c r="C66" s="712"/>
      <c r="D66" s="712"/>
    </row>
    <row r="67" spans="1:4" s="4" customFormat="1" x14ac:dyDescent="0.25">
      <c r="A67" s="717" t="s">
        <v>338</v>
      </c>
      <c r="B67" s="718"/>
      <c r="C67" s="718"/>
      <c r="D67" s="718"/>
    </row>
    <row r="68" spans="1:4" s="30" customFormat="1" x14ac:dyDescent="0.25">
      <c r="A68" s="719" t="s">
        <v>339</v>
      </c>
      <c r="B68" s="709">
        <f>B52+B55+B59+B61+B62+B63+B64+B66+B67</f>
        <v>0</v>
      </c>
      <c r="C68" s="709">
        <f>C52+C55+C59+C61+C62+C63+C64+C66+C67</f>
        <v>0</v>
      </c>
      <c r="D68" s="709">
        <f>D52+D55+D59+D61+D62+D63+D64+D66+D67</f>
        <v>0</v>
      </c>
    </row>
    <row r="69" spans="1:4" s="30" customFormat="1" x14ac:dyDescent="0.25">
      <c r="A69" s="719" t="s">
        <v>340</v>
      </c>
      <c r="B69" s="720">
        <f>B50+B68</f>
        <v>0</v>
      </c>
      <c r="C69" s="720">
        <f>C50+C68</f>
        <v>0</v>
      </c>
      <c r="D69" s="720">
        <f>D50+D68</f>
        <v>0</v>
      </c>
    </row>
    <row r="70" spans="1:4" s="4" customFormat="1" ht="28.5" x14ac:dyDescent="0.25">
      <c r="A70" s="692" t="s">
        <v>341</v>
      </c>
      <c r="B70" s="709">
        <f>B44-B69</f>
        <v>0</v>
      </c>
      <c r="C70" s="709">
        <f>C44-C69</f>
        <v>0</v>
      </c>
      <c r="D70" s="709">
        <f>D44-D69</f>
        <v>0</v>
      </c>
    </row>
    <row r="71" spans="1:4" ht="15.75" customHeight="1" x14ac:dyDescent="0.2">
      <c r="A71" s="857" t="s">
        <v>342</v>
      </c>
      <c r="B71" s="858"/>
      <c r="C71" s="858"/>
      <c r="D71" s="859"/>
    </row>
    <row r="72" spans="1:4" x14ac:dyDescent="0.25">
      <c r="A72" s="692" t="s">
        <v>343</v>
      </c>
      <c r="B72" s="700"/>
      <c r="C72" s="700"/>
      <c r="D72" s="700"/>
    </row>
    <row r="73" spans="1:4" s="3" customFormat="1" x14ac:dyDescent="0.25">
      <c r="A73" s="692" t="s">
        <v>344</v>
      </c>
      <c r="B73" s="695"/>
      <c r="C73" s="695"/>
      <c r="D73" s="695"/>
    </row>
    <row r="74" spans="1:4" s="3" customFormat="1" x14ac:dyDescent="0.25">
      <c r="A74" s="692" t="s">
        <v>345</v>
      </c>
      <c r="B74" s="695"/>
      <c r="C74" s="695"/>
      <c r="D74" s="695"/>
    </row>
    <row r="75" spans="1:4" x14ac:dyDescent="0.25">
      <c r="A75" s="692" t="s">
        <v>346</v>
      </c>
      <c r="B75" s="695"/>
      <c r="C75" s="695"/>
      <c r="D75" s="695"/>
    </row>
    <row r="76" spans="1:4" x14ac:dyDescent="0.25">
      <c r="A76" s="692" t="s">
        <v>347</v>
      </c>
      <c r="B76" s="700"/>
      <c r="C76" s="700"/>
      <c r="D76" s="700"/>
    </row>
    <row r="77" spans="1:4" s="30" customFormat="1" x14ac:dyDescent="0.25">
      <c r="A77" s="719" t="s">
        <v>348</v>
      </c>
      <c r="B77" s="709">
        <f>B72+B73-B74+B75-B76</f>
        <v>0</v>
      </c>
      <c r="C77" s="709">
        <f>C72+C73-C74+C75-C76</f>
        <v>0</v>
      </c>
      <c r="D77" s="709">
        <f>D72+D73-D74+D75-D76</f>
        <v>0</v>
      </c>
    </row>
    <row r="78" spans="1:4" s="203" customFormat="1" ht="19.5" thickBot="1" x14ac:dyDescent="0.35">
      <c r="A78" s="721" t="s">
        <v>349</v>
      </c>
      <c r="B78" s="722">
        <f>B77+B69</f>
        <v>0</v>
      </c>
      <c r="C78" s="722">
        <f>C77+C69</f>
        <v>0</v>
      </c>
      <c r="D78" s="722">
        <f>D77+D69</f>
        <v>0</v>
      </c>
    </row>
    <row r="79" spans="1:4" s="205" customFormat="1" ht="17.25" thickTop="1" thickBot="1" x14ac:dyDescent="0.3">
      <c r="A79" s="723" t="s">
        <v>4</v>
      </c>
      <c r="B79" s="723" t="str">
        <f>IF(B44-B78=0,"da","nu")</f>
        <v>da</v>
      </c>
      <c r="C79" s="723" t="str">
        <f>IF(C44-C78=0,"da","nu")</f>
        <v>da</v>
      </c>
      <c r="D79" s="723" t="str">
        <f>IF(D44-D78=0,"da","nu")</f>
        <v>da</v>
      </c>
    </row>
    <row r="80" spans="1:4" s="3" customFormat="1" ht="16.5" thickTop="1" x14ac:dyDescent="0.25">
      <c r="A80" s="206"/>
      <c r="B80" s="202"/>
      <c r="C80" s="202"/>
      <c r="D80" s="202"/>
    </row>
    <row r="81" spans="1:4" s="3" customFormat="1" x14ac:dyDescent="0.25">
      <c r="A81" s="206"/>
      <c r="B81" s="202"/>
      <c r="C81" s="202"/>
      <c r="D81" s="202"/>
    </row>
    <row r="82" spans="1:4" s="4" customFormat="1" x14ac:dyDescent="0.25">
      <c r="A82" s="207"/>
      <c r="B82" s="208"/>
      <c r="C82" s="208"/>
      <c r="D82" s="208"/>
    </row>
    <row r="83" spans="1:4" s="4" customFormat="1" x14ac:dyDescent="0.25">
      <c r="A83" s="207"/>
      <c r="B83" s="208"/>
      <c r="C83" s="208"/>
      <c r="D83" s="208"/>
    </row>
    <row r="84" spans="1:4" s="17" customFormat="1" ht="12.75" x14ac:dyDescent="0.2"/>
    <row r="87" spans="1:4" ht="13.5" customHeight="1" x14ac:dyDescent="0.25"/>
  </sheetData>
  <mergeCells count="9">
    <mergeCell ref="A21:D21"/>
    <mergeCell ref="A45:D45"/>
    <mergeCell ref="A51:D51"/>
    <mergeCell ref="A71:D71"/>
    <mergeCell ref="A3:D3"/>
    <mergeCell ref="A6:D6"/>
    <mergeCell ref="A8:D8"/>
    <mergeCell ref="A10:D10"/>
    <mergeCell ref="A11:D11"/>
  </mergeCells>
  <conditionalFormatting sqref="B79:D79">
    <cfRule type="containsText" dxfId="26" priority="1" operator="containsText" text="nu">
      <formula>NOT(ISERROR(SEARCH("nu",B79)))</formula>
    </cfRule>
  </conditionalFormatting>
  <pageMargins left="0.75" right="0.75" top="1" bottom="1" header="0.5" footer="0.5"/>
  <pageSetup paperSize="9" scale="63" fitToHeight="0" orientation="portrait" horizontalDpi="4294967295"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84"/>
  <sheetViews>
    <sheetView topLeftCell="A33" workbookViewId="0">
      <selection activeCell="A72" sqref="A72"/>
    </sheetView>
  </sheetViews>
  <sheetFormatPr defaultRowHeight="15.75" x14ac:dyDescent="0.25"/>
  <cols>
    <col min="1" max="1" width="61.140625" style="36" customWidth="1"/>
    <col min="2" max="4" width="25.85546875" style="32" customWidth="1"/>
    <col min="5" max="5" width="9.140625" style="18"/>
  </cols>
  <sheetData>
    <row r="1" spans="1:5" s="430" customFormat="1" ht="40.5" x14ac:dyDescent="0.25">
      <c r="A1" s="497" t="s">
        <v>741</v>
      </c>
      <c r="B1" s="428"/>
      <c r="C1" s="428"/>
      <c r="D1" s="428"/>
      <c r="E1" s="429"/>
    </row>
    <row r="2" spans="1:5" s="299" customFormat="1" x14ac:dyDescent="0.25">
      <c r="A2" s="494"/>
      <c r="B2" s="426"/>
      <c r="C2" s="426"/>
      <c r="D2" s="426"/>
      <c r="E2" s="427"/>
    </row>
    <row r="3" spans="1:5" s="299" customFormat="1" ht="20.25" customHeight="1" x14ac:dyDescent="0.25">
      <c r="A3" s="866" t="s">
        <v>430</v>
      </c>
      <c r="B3" s="866"/>
      <c r="C3" s="866"/>
      <c r="D3" s="866"/>
      <c r="E3" s="427"/>
    </row>
    <row r="4" spans="1:5" s="299" customFormat="1" x14ac:dyDescent="0.25">
      <c r="A4" s="494"/>
      <c r="B4" s="426"/>
      <c r="C4" s="426"/>
      <c r="D4" s="426"/>
      <c r="E4" s="427"/>
    </row>
    <row r="5" spans="1:5" s="299" customFormat="1" x14ac:dyDescent="0.25">
      <c r="A5" s="498"/>
      <c r="B5" s="426"/>
      <c r="C5" s="426"/>
      <c r="D5" s="426"/>
      <c r="E5" s="427"/>
    </row>
    <row r="6" spans="1:5" s="299" customFormat="1" ht="20.25" x14ac:dyDescent="0.3">
      <c r="A6" s="861" t="s">
        <v>695</v>
      </c>
      <c r="B6" s="861"/>
      <c r="C6" s="861"/>
      <c r="D6" s="861"/>
      <c r="E6" s="427"/>
    </row>
    <row r="7" spans="1:5" s="299" customFormat="1" x14ac:dyDescent="0.25">
      <c r="A7" s="498" t="s">
        <v>585</v>
      </c>
      <c r="B7" s="426"/>
      <c r="C7" s="426"/>
      <c r="D7" s="426"/>
      <c r="E7" s="427"/>
    </row>
    <row r="8" spans="1:5" s="299" customFormat="1" ht="17.25" customHeight="1" x14ac:dyDescent="0.25">
      <c r="A8" s="862" t="s">
        <v>33</v>
      </c>
      <c r="B8" s="862"/>
      <c r="C8" s="862"/>
      <c r="D8" s="862"/>
      <c r="E8" s="427"/>
    </row>
    <row r="9" spans="1:5" s="4" customFormat="1" x14ac:dyDescent="0.25">
      <c r="A9" s="693"/>
      <c r="B9" s="724" t="str">
        <f>'1 Bilant'!B9</f>
        <v>N-2</v>
      </c>
      <c r="C9" s="724" t="str">
        <f>'1 Bilant'!C9</f>
        <v>N-1</v>
      </c>
      <c r="D9" s="724" t="str">
        <f>'1 Bilant'!D9</f>
        <v>N</v>
      </c>
      <c r="E9" s="19"/>
    </row>
    <row r="10" spans="1:5" ht="16.5" customHeight="1" x14ac:dyDescent="0.2">
      <c r="A10" s="867" t="s">
        <v>350</v>
      </c>
      <c r="B10" s="868"/>
      <c r="C10" s="868"/>
      <c r="D10" s="869"/>
    </row>
    <row r="11" spans="1:5" s="3" customFormat="1" ht="16.5" customHeight="1" x14ac:dyDescent="0.25">
      <c r="A11" s="725" t="s">
        <v>351</v>
      </c>
      <c r="B11" s="726"/>
      <c r="C11" s="726"/>
      <c r="D11" s="726"/>
      <c r="E11" s="20"/>
    </row>
    <row r="12" spans="1:5" s="3" customFormat="1" ht="16.5" customHeight="1" x14ac:dyDescent="0.25">
      <c r="A12" s="725" t="s">
        <v>352</v>
      </c>
      <c r="B12" s="726"/>
      <c r="C12" s="726"/>
      <c r="D12" s="726"/>
      <c r="E12" s="20"/>
    </row>
    <row r="13" spans="1:5" s="3" customFormat="1" ht="16.5" customHeight="1" x14ac:dyDescent="0.25">
      <c r="A13" s="725" t="s">
        <v>353</v>
      </c>
      <c r="B13" s="726"/>
      <c r="C13" s="726"/>
      <c r="D13" s="726"/>
      <c r="E13" s="20"/>
    </row>
    <row r="14" spans="1:5" s="3" customFormat="1" ht="16.5" customHeight="1" x14ac:dyDescent="0.25">
      <c r="A14" s="725" t="s">
        <v>354</v>
      </c>
      <c r="B14" s="726"/>
      <c r="C14" s="726"/>
      <c r="D14" s="726"/>
      <c r="E14" s="20"/>
    </row>
    <row r="15" spans="1:5" s="4" customFormat="1" ht="16.5" customHeight="1" x14ac:dyDescent="0.25">
      <c r="A15" s="693" t="s">
        <v>355</v>
      </c>
      <c r="B15" s="720">
        <f>SUM(B11:B14)</f>
        <v>0</v>
      </c>
      <c r="C15" s="720">
        <f>SUM(C11:C14)</f>
        <v>0</v>
      </c>
      <c r="D15" s="720">
        <f>SUM(D11:D14)</f>
        <v>0</v>
      </c>
      <c r="E15" s="19"/>
    </row>
    <row r="16" spans="1:5" s="4" customFormat="1" ht="16.5" customHeight="1" x14ac:dyDescent="0.2">
      <c r="A16" s="867" t="s">
        <v>356</v>
      </c>
      <c r="B16" s="868"/>
      <c r="C16" s="868"/>
      <c r="D16" s="869"/>
      <c r="E16" s="19"/>
    </row>
    <row r="17" spans="1:5" s="3" customFormat="1" ht="16.5" customHeight="1" x14ac:dyDescent="0.25">
      <c r="A17" s="725" t="s">
        <v>357</v>
      </c>
      <c r="B17" s="726"/>
      <c r="C17" s="726"/>
      <c r="D17" s="726"/>
      <c r="E17" s="20"/>
    </row>
    <row r="18" spans="1:5" s="3" customFormat="1" ht="16.5" customHeight="1" x14ac:dyDescent="0.25">
      <c r="A18" s="725" t="s">
        <v>358</v>
      </c>
      <c r="B18" s="726"/>
      <c r="C18" s="726"/>
      <c r="D18" s="726"/>
      <c r="E18" s="20"/>
    </row>
    <row r="19" spans="1:5" s="3" customFormat="1" ht="16.5" customHeight="1" x14ac:dyDescent="0.25">
      <c r="A19" s="725" t="s">
        <v>359</v>
      </c>
      <c r="B19" s="726"/>
      <c r="C19" s="726"/>
      <c r="D19" s="726"/>
      <c r="E19" s="20"/>
    </row>
    <row r="20" spans="1:5" s="3" customFormat="1" ht="16.5" customHeight="1" x14ac:dyDescent="0.25">
      <c r="A20" s="725" t="s">
        <v>360</v>
      </c>
      <c r="B20" s="726"/>
      <c r="C20" s="726"/>
      <c r="D20" s="726"/>
      <c r="E20" s="20"/>
    </row>
    <row r="21" spans="1:5" s="3" customFormat="1" ht="16.5" customHeight="1" x14ac:dyDescent="0.25">
      <c r="A21" s="727" t="s">
        <v>361</v>
      </c>
      <c r="B21" s="726"/>
      <c r="C21" s="726"/>
      <c r="D21" s="726"/>
      <c r="E21" s="20"/>
    </row>
    <row r="22" spans="1:5" s="4" customFormat="1" ht="16.5" customHeight="1" x14ac:dyDescent="0.25">
      <c r="A22" s="693" t="s">
        <v>362</v>
      </c>
      <c r="B22" s="720">
        <f>SUM(B17:B21)</f>
        <v>0</v>
      </c>
      <c r="C22" s="720">
        <f>SUM(C17:C21)</f>
        <v>0</v>
      </c>
      <c r="D22" s="720">
        <f>SUM(D17:D21)</f>
        <v>0</v>
      </c>
      <c r="E22" s="19"/>
    </row>
    <row r="23" spans="1:5" s="4" customFormat="1" ht="16.5" customHeight="1" x14ac:dyDescent="0.25">
      <c r="A23" s="693" t="s">
        <v>363</v>
      </c>
      <c r="B23" s="720">
        <f>B15-B22</f>
        <v>0</v>
      </c>
      <c r="C23" s="720">
        <f>C15-C22</f>
        <v>0</v>
      </c>
      <c r="D23" s="720">
        <f>D15-D22</f>
        <v>0</v>
      </c>
      <c r="E23" s="19"/>
    </row>
    <row r="24" spans="1:5" s="3" customFormat="1" ht="16.5" customHeight="1" x14ac:dyDescent="0.25">
      <c r="A24" s="728" t="s">
        <v>364</v>
      </c>
      <c r="B24" s="729">
        <f>IF(B23&lt;0,"",B23)</f>
        <v>0</v>
      </c>
      <c r="C24" s="729">
        <f>IF(C23&lt;0,"",C23)</f>
        <v>0</v>
      </c>
      <c r="D24" s="729">
        <f>IF(D23&lt;0,"",D23)</f>
        <v>0</v>
      </c>
      <c r="E24" s="20"/>
    </row>
    <row r="25" spans="1:5" s="3" customFormat="1" ht="16.5" customHeight="1" x14ac:dyDescent="0.25">
      <c r="A25" s="728" t="s">
        <v>365</v>
      </c>
      <c r="B25" s="729" t="str">
        <f>IF(B23&lt;0,-B23,"")</f>
        <v/>
      </c>
      <c r="C25" s="729" t="str">
        <f>IF(C23&lt;0,-C23,"")</f>
        <v/>
      </c>
      <c r="D25" s="729" t="str">
        <f>IF(D23&lt;0,-D23,"")</f>
        <v/>
      </c>
      <c r="E25" s="20"/>
    </row>
    <row r="26" spans="1:5" s="4" customFormat="1" ht="16.5" customHeight="1" x14ac:dyDescent="0.25">
      <c r="A26" s="693" t="s">
        <v>366</v>
      </c>
      <c r="B26" s="730"/>
      <c r="C26" s="730"/>
      <c r="D26" s="730"/>
      <c r="E26" s="19"/>
    </row>
    <row r="27" spans="1:5" s="4" customFormat="1" ht="16.5" customHeight="1" x14ac:dyDescent="0.25">
      <c r="A27" s="693" t="s">
        <v>367</v>
      </c>
      <c r="B27" s="713"/>
      <c r="C27" s="713"/>
      <c r="D27" s="713"/>
      <c r="E27" s="19"/>
    </row>
    <row r="28" spans="1:5" s="4" customFormat="1" ht="16.5" customHeight="1" x14ac:dyDescent="0.25">
      <c r="A28" s="693" t="s">
        <v>368</v>
      </c>
      <c r="B28" s="720">
        <f>B26-B27</f>
        <v>0</v>
      </c>
      <c r="C28" s="720">
        <f>C26-C27</f>
        <v>0</v>
      </c>
      <c r="D28" s="720">
        <f>D26-D27</f>
        <v>0</v>
      </c>
      <c r="E28" s="19"/>
    </row>
    <row r="29" spans="1:5" s="3" customFormat="1" ht="16.5" customHeight="1" x14ac:dyDescent="0.25">
      <c r="A29" s="728" t="s">
        <v>364</v>
      </c>
      <c r="B29" s="729">
        <f>IF(B28&lt;0,"",B28)</f>
        <v>0</v>
      </c>
      <c r="C29" s="729">
        <f>IF(C28&lt;0,"",C28)</f>
        <v>0</v>
      </c>
      <c r="D29" s="729">
        <f>IF(D28&lt;0,"",D28)</f>
        <v>0</v>
      </c>
      <c r="E29" s="20"/>
    </row>
    <row r="30" spans="1:5" s="3" customFormat="1" ht="16.5" customHeight="1" x14ac:dyDescent="0.25">
      <c r="A30" s="728" t="s">
        <v>365</v>
      </c>
      <c r="B30" s="729" t="str">
        <f>IF(B28&lt;0,-B28,"")</f>
        <v/>
      </c>
      <c r="C30" s="729" t="str">
        <f>IF(C28&lt;0,-C28,"")</f>
        <v/>
      </c>
      <c r="D30" s="729" t="str">
        <f>IF(D28&lt;0,-D28,"")</f>
        <v/>
      </c>
      <c r="E30" s="20"/>
    </row>
    <row r="31" spans="1:5" s="4" customFormat="1" ht="16.5" customHeight="1" x14ac:dyDescent="0.25">
      <c r="A31" s="693" t="s">
        <v>369</v>
      </c>
      <c r="B31" s="720">
        <f>B23+B28</f>
        <v>0</v>
      </c>
      <c r="C31" s="720">
        <f>C23+C28</f>
        <v>0</v>
      </c>
      <c r="D31" s="720">
        <f>D23+D28</f>
        <v>0</v>
      </c>
      <c r="E31" s="19"/>
    </row>
    <row r="32" spans="1:5" s="3" customFormat="1" ht="16.5" customHeight="1" x14ac:dyDescent="0.25">
      <c r="A32" s="728" t="s">
        <v>364</v>
      </c>
      <c r="B32" s="729">
        <f>IF(B31&lt;0,"",B31)</f>
        <v>0</v>
      </c>
      <c r="C32" s="729">
        <f>IF(C31&lt;0,"",C31)</f>
        <v>0</v>
      </c>
      <c r="D32" s="729">
        <f>IF(D31&lt;0,"",D31)</f>
        <v>0</v>
      </c>
      <c r="E32" s="20"/>
    </row>
    <row r="33" spans="1:5" s="3" customFormat="1" ht="16.5" customHeight="1" x14ac:dyDescent="0.25">
      <c r="A33" s="728" t="s">
        <v>365</v>
      </c>
      <c r="B33" s="729" t="str">
        <f>IF(B31&lt;0,-B31,"")</f>
        <v/>
      </c>
      <c r="C33" s="729" t="str">
        <f>IF(C31&lt;0,-C31,"")</f>
        <v/>
      </c>
      <c r="D33" s="729" t="str">
        <f>IF(D31&lt;0,-D31,"")</f>
        <v/>
      </c>
      <c r="E33" s="20"/>
    </row>
    <row r="34" spans="1:5" s="19" customFormat="1" ht="16.5" customHeight="1" x14ac:dyDescent="0.25">
      <c r="A34" s="693" t="s">
        <v>370</v>
      </c>
      <c r="B34" s="730"/>
      <c r="C34" s="730"/>
      <c r="D34" s="730"/>
    </row>
    <row r="35" spans="1:5" s="19" customFormat="1" ht="16.5" customHeight="1" x14ac:dyDescent="0.25">
      <c r="A35" s="693" t="s">
        <v>371</v>
      </c>
      <c r="B35" s="730"/>
      <c r="C35" s="730"/>
      <c r="D35" s="730"/>
    </row>
    <row r="36" spans="1:5" s="19" customFormat="1" ht="16.5" customHeight="1" x14ac:dyDescent="0.25">
      <c r="A36" s="693" t="s">
        <v>372</v>
      </c>
      <c r="B36" s="720">
        <f>B34-B35</f>
        <v>0</v>
      </c>
      <c r="C36" s="720">
        <f>C34-C35</f>
        <v>0</v>
      </c>
      <c r="D36" s="720">
        <f>D34-D35</f>
        <v>0</v>
      </c>
    </row>
    <row r="37" spans="1:5" s="20" customFormat="1" ht="16.5" customHeight="1" x14ac:dyDescent="0.25">
      <c r="A37" s="728" t="s">
        <v>364</v>
      </c>
      <c r="B37" s="729">
        <f>IF(B36&lt;0,"",B36)</f>
        <v>0</v>
      </c>
      <c r="C37" s="729">
        <f>IF(C36&lt;0,"",C36)</f>
        <v>0</v>
      </c>
      <c r="D37" s="729">
        <f>IF(D36&lt;0,"",D36)</f>
        <v>0</v>
      </c>
    </row>
    <row r="38" spans="1:5" s="20" customFormat="1" ht="16.5" customHeight="1" x14ac:dyDescent="0.25">
      <c r="A38" s="728" t="s">
        <v>365</v>
      </c>
      <c r="B38" s="729" t="str">
        <f>IF(B36&lt;0,-B36,"")</f>
        <v/>
      </c>
      <c r="C38" s="729" t="str">
        <f>IF(C36&lt;0,-C36,"")</f>
        <v/>
      </c>
      <c r="D38" s="729" t="str">
        <f>IF(D36&lt;0,-D36,"")</f>
        <v/>
      </c>
    </row>
    <row r="39" spans="1:5" s="19" customFormat="1" ht="16.5" customHeight="1" x14ac:dyDescent="0.25">
      <c r="A39" s="693" t="s">
        <v>373</v>
      </c>
      <c r="B39" s="720">
        <f>B15+B26+B34</f>
        <v>0</v>
      </c>
      <c r="C39" s="720">
        <f>C15+C26+C34</f>
        <v>0</v>
      </c>
      <c r="D39" s="720">
        <f>D15+D26+D34</f>
        <v>0</v>
      </c>
    </row>
    <row r="40" spans="1:5" s="19" customFormat="1" ht="16.5" customHeight="1" x14ac:dyDescent="0.25">
      <c r="A40" s="693" t="s">
        <v>374</v>
      </c>
      <c r="B40" s="720">
        <f>B22+B27+B35</f>
        <v>0</v>
      </c>
      <c r="C40" s="720">
        <f>C22+C27+C35</f>
        <v>0</v>
      </c>
      <c r="D40" s="720">
        <f>D22+D27+D35</f>
        <v>0</v>
      </c>
    </row>
    <row r="41" spans="1:5" s="19" customFormat="1" ht="16.5" customHeight="1" x14ac:dyDescent="0.25">
      <c r="A41" s="693" t="s">
        <v>375</v>
      </c>
      <c r="B41" s="720">
        <f>B39-B40</f>
        <v>0</v>
      </c>
      <c r="C41" s="720">
        <f>C39-C40</f>
        <v>0</v>
      </c>
      <c r="D41" s="720">
        <f>D39-D40</f>
        <v>0</v>
      </c>
    </row>
    <row r="42" spans="1:5" s="3" customFormat="1" ht="16.5" customHeight="1" x14ac:dyDescent="0.25">
      <c r="A42" s="728" t="s">
        <v>364</v>
      </c>
      <c r="B42" s="729">
        <f>IF(B41&lt;0,"",B41)</f>
        <v>0</v>
      </c>
      <c r="C42" s="729">
        <f>IF(C41&lt;0,"",C41)</f>
        <v>0</v>
      </c>
      <c r="D42" s="729">
        <f>IF(D41&lt;0,"",D41)</f>
        <v>0</v>
      </c>
      <c r="E42" s="20"/>
    </row>
    <row r="43" spans="1:5" s="3" customFormat="1" ht="16.5" customHeight="1" x14ac:dyDescent="0.25">
      <c r="A43" s="736" t="s">
        <v>365</v>
      </c>
      <c r="B43" s="737" t="str">
        <f>IF(B41&lt;0,-B41,"")</f>
        <v/>
      </c>
      <c r="C43" s="737" t="str">
        <f>IF(C41&lt;0,-C41,"")</f>
        <v/>
      </c>
      <c r="D43" s="737" t="str">
        <f>IF(D41&lt;0,-D41,"")</f>
        <v/>
      </c>
      <c r="E43" s="20"/>
    </row>
    <row r="44" spans="1:5" x14ac:dyDescent="0.25">
      <c r="A44" s="738"/>
      <c r="B44" s="739"/>
      <c r="C44" s="739"/>
      <c r="D44" s="739"/>
    </row>
    <row r="45" spans="1:5" ht="31.5" x14ac:dyDescent="0.25">
      <c r="A45" s="557" t="s">
        <v>698</v>
      </c>
    </row>
    <row r="48" spans="1:5" x14ac:dyDescent="0.25">
      <c r="A48" s="693" t="s">
        <v>632</v>
      </c>
      <c r="B48" s="724" t="str">
        <f>B9</f>
        <v>N-2</v>
      </c>
      <c r="C48" s="724" t="str">
        <f t="shared" ref="C48:D48" si="0">C9</f>
        <v>N-1</v>
      </c>
      <c r="D48" s="724" t="str">
        <f t="shared" si="0"/>
        <v>N</v>
      </c>
    </row>
    <row r="49" spans="1:5" x14ac:dyDescent="0.25">
      <c r="A49" s="731" t="s">
        <v>646</v>
      </c>
      <c r="B49" s="700"/>
      <c r="C49" s="700"/>
      <c r="D49" s="700"/>
    </row>
    <row r="50" spans="1:5" x14ac:dyDescent="0.25">
      <c r="A50" s="731" t="s">
        <v>633</v>
      </c>
      <c r="B50" s="700"/>
      <c r="C50" s="732"/>
      <c r="D50" s="732"/>
    </row>
    <row r="51" spans="1:5" x14ac:dyDescent="0.25">
      <c r="A51" s="731" t="s">
        <v>635</v>
      </c>
      <c r="B51" s="700"/>
      <c r="C51" s="700"/>
      <c r="D51" s="700"/>
    </row>
    <row r="52" spans="1:5" x14ac:dyDescent="0.25">
      <c r="A52" s="731" t="s">
        <v>634</v>
      </c>
      <c r="B52" s="700"/>
      <c r="C52" s="732"/>
      <c r="D52" s="732"/>
    </row>
    <row r="53" spans="1:5" x14ac:dyDescent="0.25">
      <c r="A53" s="731" t="s">
        <v>799</v>
      </c>
      <c r="B53" s="700"/>
      <c r="C53" s="732"/>
      <c r="D53" s="732"/>
    </row>
    <row r="54" spans="1:5" x14ac:dyDescent="0.25">
      <c r="A54" s="733" t="s">
        <v>718</v>
      </c>
      <c r="B54" s="700"/>
      <c r="C54" s="732"/>
      <c r="D54" s="732"/>
    </row>
    <row r="55" spans="1:5" x14ac:dyDescent="0.25">
      <c r="A55" s="731" t="s">
        <v>803</v>
      </c>
      <c r="B55" s="700"/>
      <c r="C55" s="732"/>
      <c r="D55" s="732"/>
    </row>
    <row r="56" spans="1:5" ht="31.5" x14ac:dyDescent="0.25">
      <c r="A56" s="731" t="s">
        <v>649</v>
      </c>
      <c r="B56" s="700"/>
      <c r="C56" s="700"/>
      <c r="D56" s="700"/>
    </row>
    <row r="57" spans="1:5" ht="17.25" customHeight="1" x14ac:dyDescent="0.25">
      <c r="A57" s="731" t="s">
        <v>636</v>
      </c>
      <c r="B57" s="700"/>
      <c r="C57" s="732"/>
      <c r="D57" s="732"/>
    </row>
    <row r="58" spans="1:5" x14ac:dyDescent="0.25">
      <c r="A58" s="733" t="s">
        <v>712</v>
      </c>
      <c r="B58" s="700"/>
      <c r="C58" s="732"/>
      <c r="D58" s="732"/>
    </row>
    <row r="59" spans="1:5" x14ac:dyDescent="0.25">
      <c r="A59" s="733" t="s">
        <v>711</v>
      </c>
      <c r="B59" s="700"/>
      <c r="C59" s="732"/>
      <c r="D59" s="732"/>
    </row>
    <row r="60" spans="1:5" s="841" customFormat="1" x14ac:dyDescent="0.25">
      <c r="A60" s="733" t="s">
        <v>857</v>
      </c>
      <c r="B60" s="839"/>
      <c r="C60" s="732"/>
      <c r="D60" s="732"/>
      <c r="E60" s="840"/>
    </row>
    <row r="61" spans="1:5" x14ac:dyDescent="0.25">
      <c r="A61" s="731" t="s">
        <v>637</v>
      </c>
      <c r="B61" s="700"/>
      <c r="C61" s="700"/>
      <c r="D61" s="700"/>
    </row>
    <row r="62" spans="1:5" x14ac:dyDescent="0.25">
      <c r="A62" s="731" t="s">
        <v>638</v>
      </c>
      <c r="B62" s="700"/>
      <c r="C62" s="700"/>
      <c r="D62" s="700"/>
    </row>
    <row r="63" spans="1:5" x14ac:dyDescent="0.25">
      <c r="A63" s="731" t="s">
        <v>639</v>
      </c>
      <c r="B63" s="700"/>
      <c r="C63" s="700"/>
      <c r="D63" s="700"/>
    </row>
    <row r="64" spans="1:5" x14ac:dyDescent="0.25">
      <c r="A64" s="731" t="s">
        <v>640</v>
      </c>
      <c r="B64" s="700"/>
      <c r="C64" s="700"/>
      <c r="D64" s="700"/>
    </row>
    <row r="65" spans="1:4" ht="31.5" hidden="1" x14ac:dyDescent="0.25">
      <c r="A65" s="731" t="s">
        <v>642</v>
      </c>
      <c r="B65" s="706">
        <f>B55</f>
        <v>0</v>
      </c>
      <c r="C65" s="706">
        <f t="shared" ref="C65:D65" si="1">C55</f>
        <v>0</v>
      </c>
      <c r="D65" s="706">
        <f t="shared" si="1"/>
        <v>0</v>
      </c>
    </row>
    <row r="66" spans="1:4" x14ac:dyDescent="0.25">
      <c r="A66" s="731" t="s">
        <v>850</v>
      </c>
      <c r="B66" s="700"/>
      <c r="C66" s="732"/>
      <c r="D66" s="732"/>
    </row>
    <row r="67" spans="1:4" x14ac:dyDescent="0.25">
      <c r="A67" s="731" t="s">
        <v>679</v>
      </c>
      <c r="B67" s="700"/>
      <c r="C67" s="732"/>
      <c r="D67" s="732"/>
    </row>
    <row r="68" spans="1:4" x14ac:dyDescent="0.25">
      <c r="A68" s="731" t="s">
        <v>641</v>
      </c>
      <c r="B68" s="700"/>
      <c r="C68" s="700"/>
      <c r="D68" s="700"/>
    </row>
    <row r="69" spans="1:4" x14ac:dyDescent="0.25">
      <c r="A69" s="731" t="s">
        <v>643</v>
      </c>
      <c r="B69" s="700"/>
      <c r="C69" s="700"/>
      <c r="D69" s="700"/>
    </row>
    <row r="70" spans="1:4" x14ac:dyDescent="0.25">
      <c r="A70" s="731" t="s">
        <v>644</v>
      </c>
      <c r="B70" s="700"/>
      <c r="C70" s="700"/>
      <c r="D70" s="700"/>
    </row>
    <row r="71" spans="1:4" x14ac:dyDescent="0.25">
      <c r="A71" s="731" t="s">
        <v>645</v>
      </c>
      <c r="B71" s="700"/>
      <c r="C71" s="700"/>
      <c r="D71" s="700"/>
    </row>
    <row r="72" spans="1:4" x14ac:dyDescent="0.25">
      <c r="A72" s="731" t="s">
        <v>952</v>
      </c>
      <c r="B72" s="700"/>
      <c r="C72" s="700"/>
      <c r="D72" s="700"/>
    </row>
    <row r="73" spans="1:4" x14ac:dyDescent="0.25">
      <c r="A73" s="734" t="s">
        <v>621</v>
      </c>
      <c r="B73" s="700"/>
      <c r="C73" s="700"/>
      <c r="D73" s="700"/>
    </row>
    <row r="74" spans="1:4" x14ac:dyDescent="0.25">
      <c r="A74" s="735" t="s">
        <v>622</v>
      </c>
      <c r="B74" s="700"/>
      <c r="C74" s="700"/>
      <c r="D74" s="700"/>
    </row>
    <row r="75" spans="1:4" x14ac:dyDescent="0.25">
      <c r="A75" s="735" t="s">
        <v>623</v>
      </c>
      <c r="B75" s="700"/>
      <c r="C75" s="700"/>
      <c r="D75" s="700"/>
    </row>
    <row r="76" spans="1:4" x14ac:dyDescent="0.25">
      <c r="A76" s="735" t="s">
        <v>624</v>
      </c>
      <c r="B76" s="700"/>
      <c r="C76" s="700"/>
      <c r="D76" s="700"/>
    </row>
    <row r="77" spans="1:4" x14ac:dyDescent="0.25">
      <c r="A77" s="735" t="s">
        <v>625</v>
      </c>
      <c r="B77" s="700"/>
      <c r="C77" s="700"/>
      <c r="D77" s="700"/>
    </row>
    <row r="78" spans="1:4" x14ac:dyDescent="0.25">
      <c r="A78" s="734" t="s">
        <v>626</v>
      </c>
      <c r="B78" s="700"/>
      <c r="C78" s="700"/>
      <c r="D78" s="700"/>
    </row>
    <row r="79" spans="1:4" x14ac:dyDescent="0.25">
      <c r="A79" s="735" t="s">
        <v>627</v>
      </c>
      <c r="B79" s="700"/>
      <c r="C79" s="700"/>
      <c r="D79" s="700"/>
    </row>
    <row r="80" spans="1:4" x14ac:dyDescent="0.25">
      <c r="A80" s="735" t="s">
        <v>628</v>
      </c>
      <c r="B80" s="700"/>
      <c r="C80" s="700"/>
      <c r="D80" s="700"/>
    </row>
    <row r="81" spans="1:4" x14ac:dyDescent="0.25">
      <c r="A81" s="735" t="s">
        <v>720</v>
      </c>
      <c r="B81" s="700"/>
      <c r="C81" s="700"/>
      <c r="D81" s="700">
        <v>0</v>
      </c>
    </row>
    <row r="82" spans="1:4" x14ac:dyDescent="0.25">
      <c r="A82" s="735" t="s">
        <v>629</v>
      </c>
      <c r="B82" s="700"/>
      <c r="C82" s="700"/>
      <c r="D82" s="700"/>
    </row>
    <row r="83" spans="1:4" x14ac:dyDescent="0.25">
      <c r="A83" s="735" t="s">
        <v>630</v>
      </c>
      <c r="B83" s="700"/>
      <c r="C83" s="700"/>
      <c r="D83" s="700"/>
    </row>
    <row r="84" spans="1:4" x14ac:dyDescent="0.25">
      <c r="A84" s="735" t="s">
        <v>631</v>
      </c>
      <c r="B84" s="700"/>
      <c r="C84" s="700"/>
      <c r="D84" s="700"/>
    </row>
  </sheetData>
  <mergeCells count="5">
    <mergeCell ref="A3:D3"/>
    <mergeCell ref="A6:D6"/>
    <mergeCell ref="A8:D8"/>
    <mergeCell ref="A10:D10"/>
    <mergeCell ref="A16:D16"/>
  </mergeCells>
  <pageMargins left="0.75" right="0.75" top="1" bottom="1" header="0.5" footer="0.5"/>
  <pageSetup scale="64" fitToHeight="0"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80"/>
  <sheetViews>
    <sheetView topLeftCell="A2" workbookViewId="0">
      <selection activeCell="A22" sqref="A22"/>
    </sheetView>
  </sheetViews>
  <sheetFormatPr defaultRowHeight="12.75" x14ac:dyDescent="0.2"/>
  <cols>
    <col min="1" max="1" width="57.85546875" customWidth="1"/>
    <col min="2" max="2" width="23.5703125" style="21" customWidth="1"/>
    <col min="3" max="4" width="13.85546875" style="21" bestFit="1" customWidth="1"/>
    <col min="5" max="5" width="6.28515625" customWidth="1"/>
    <col min="6" max="6" width="52.85546875" customWidth="1"/>
    <col min="7" max="9" width="9.5703125" bestFit="1" customWidth="1"/>
    <col min="10" max="10" width="6.140625" customWidth="1"/>
    <col min="11" max="11" width="53.42578125" customWidth="1"/>
  </cols>
  <sheetData>
    <row r="1" spans="1:13" ht="20.25" x14ac:dyDescent="0.25">
      <c r="A1" s="12" t="s">
        <v>590</v>
      </c>
      <c r="B1" s="68"/>
      <c r="C1" s="68"/>
      <c r="D1" s="68"/>
      <c r="E1" s="64"/>
      <c r="F1" s="69"/>
      <c r="G1" s="69"/>
      <c r="H1" s="69"/>
      <c r="I1" s="69"/>
      <c r="J1" s="69"/>
      <c r="K1" s="69"/>
      <c r="L1" s="69"/>
      <c r="M1" s="69"/>
    </row>
    <row r="2" spans="1:13" s="80" customFormat="1" ht="19.5" x14ac:dyDescent="0.35">
      <c r="A2" s="870" t="s">
        <v>45</v>
      </c>
      <c r="B2" s="870"/>
      <c r="C2" s="870"/>
      <c r="D2" s="870"/>
      <c r="E2" s="79"/>
    </row>
    <row r="3" spans="1:13" ht="20.25" x14ac:dyDescent="0.3">
      <c r="A3" s="871" t="s">
        <v>34</v>
      </c>
      <c r="B3" s="871"/>
      <c r="C3" s="871"/>
      <c r="D3" s="871"/>
      <c r="E3" s="1"/>
      <c r="F3" s="871" t="s">
        <v>35</v>
      </c>
      <c r="G3" s="871"/>
      <c r="H3" s="871"/>
      <c r="I3" s="871"/>
      <c r="K3" s="871" t="s">
        <v>35</v>
      </c>
      <c r="L3" s="871"/>
      <c r="M3" s="871"/>
    </row>
    <row r="4" spans="1:13" ht="15.75" x14ac:dyDescent="0.25">
      <c r="A4" s="2" t="str">
        <f>'1 Bilant'!A7</f>
        <v>BILANT</v>
      </c>
      <c r="B4" s="23" t="str">
        <f>'1 Bilant'!B9</f>
        <v>N-2</v>
      </c>
      <c r="C4" s="23" t="str">
        <f>'1 Bilant'!C9</f>
        <v>N-1</v>
      </c>
      <c r="D4" s="23" t="str">
        <f>'1 Bilant'!D9</f>
        <v>N</v>
      </c>
      <c r="E4" s="1"/>
      <c r="F4" s="27" t="s">
        <v>14</v>
      </c>
      <c r="G4" s="210" t="str">
        <f>B4</f>
        <v>N-2</v>
      </c>
      <c r="H4" s="210" t="str">
        <f>C4</f>
        <v>N-1</v>
      </c>
      <c r="I4" s="210" t="str">
        <f>D4</f>
        <v>N</v>
      </c>
      <c r="K4" s="211" t="s">
        <v>15</v>
      </c>
      <c r="L4" s="222" t="str">
        <f>C4</f>
        <v>N-1</v>
      </c>
      <c r="M4" s="222" t="str">
        <f>D4</f>
        <v>N</v>
      </c>
    </row>
    <row r="5" spans="1:13" s="2" customFormat="1" ht="15.75" x14ac:dyDescent="0.25">
      <c r="A5" s="136" t="s">
        <v>376</v>
      </c>
      <c r="B5" s="212">
        <f>'1 Bilant'!B20</f>
        <v>0</v>
      </c>
      <c r="C5" s="212">
        <f>'1 Bilant'!C20</f>
        <v>0</v>
      </c>
      <c r="D5" s="212">
        <f>'1 Bilant'!D20</f>
        <v>0</v>
      </c>
      <c r="F5" s="171" t="str">
        <f t="shared" ref="F5:F26" si="0">A5</f>
        <v>Active necurente</v>
      </c>
      <c r="G5" s="213" t="str">
        <f t="shared" ref="G5:G26" si="1">IFERROR(B5/B$11,"")</f>
        <v/>
      </c>
      <c r="H5" s="213" t="str">
        <f t="shared" ref="H5:H26" si="2">IFERROR(C5/C$11,"")</f>
        <v/>
      </c>
      <c r="I5" s="213" t="str">
        <f t="shared" ref="I5:I26" si="3">IFERROR(D5/D$11,"")</f>
        <v/>
      </c>
      <c r="K5" s="136" t="str">
        <f t="shared" ref="K5:K26" si="4">A5</f>
        <v>Active necurente</v>
      </c>
      <c r="L5" s="214" t="str">
        <f t="shared" ref="L5:L26" si="5">IFERROR((C5-B5)/B5,"")</f>
        <v/>
      </c>
      <c r="M5" s="214" t="str">
        <f t="shared" ref="M5:M26" si="6">IFERROR((D5-C5)/C5,"")</f>
        <v/>
      </c>
    </row>
    <row r="6" spans="1:13" s="2" customFormat="1" ht="15.75" x14ac:dyDescent="0.25">
      <c r="A6" s="24" t="s">
        <v>10</v>
      </c>
      <c r="B6" s="24">
        <f>SUM(B7:B10)</f>
        <v>0</v>
      </c>
      <c r="C6" s="24">
        <f>SUM(C7:C10)</f>
        <v>0</v>
      </c>
      <c r="D6" s="24">
        <f>SUM(D7:D10)</f>
        <v>0</v>
      </c>
      <c r="F6" s="2" t="str">
        <f t="shared" si="0"/>
        <v>Active curente</v>
      </c>
      <c r="G6" s="28" t="str">
        <f t="shared" si="1"/>
        <v/>
      </c>
      <c r="H6" s="28" t="str">
        <f t="shared" si="2"/>
        <v/>
      </c>
      <c r="I6" s="28" t="str">
        <f t="shared" si="3"/>
        <v/>
      </c>
      <c r="K6" s="2" t="str">
        <f t="shared" si="4"/>
        <v>Active curente</v>
      </c>
      <c r="L6" s="223" t="str">
        <f t="shared" si="5"/>
        <v/>
      </c>
      <c r="M6" s="223" t="str">
        <f t="shared" si="6"/>
        <v/>
      </c>
    </row>
    <row r="7" spans="1:13" s="1" customFormat="1" ht="15.75" x14ac:dyDescent="0.25">
      <c r="A7" s="25" t="s">
        <v>9</v>
      </c>
      <c r="B7" s="25">
        <f>'1 Bilant'!B22</f>
        <v>0</v>
      </c>
      <c r="C7" s="25">
        <f>'1 Bilant'!C22</f>
        <v>0</v>
      </c>
      <c r="D7" s="25">
        <f>'1 Bilant'!D22</f>
        <v>0</v>
      </c>
      <c r="F7" s="1" t="str">
        <f t="shared" si="0"/>
        <v>Stocuri</v>
      </c>
      <c r="G7" s="29" t="str">
        <f t="shared" si="1"/>
        <v/>
      </c>
      <c r="H7" s="29" t="str">
        <f t="shared" si="2"/>
        <v/>
      </c>
      <c r="I7" s="29" t="str">
        <f t="shared" si="3"/>
        <v/>
      </c>
      <c r="K7" s="1" t="str">
        <f t="shared" si="4"/>
        <v>Stocuri</v>
      </c>
      <c r="L7" s="223" t="str">
        <f t="shared" si="5"/>
        <v/>
      </c>
      <c r="M7" s="223" t="str">
        <f t="shared" si="6"/>
        <v/>
      </c>
    </row>
    <row r="8" spans="1:13" s="1" customFormat="1" ht="15.75" x14ac:dyDescent="0.25">
      <c r="A8" s="25" t="s">
        <v>377</v>
      </c>
      <c r="B8" s="25">
        <f>'1 Bilant'!B23</f>
        <v>0</v>
      </c>
      <c r="C8" s="25">
        <f>'1 Bilant'!C23</f>
        <v>0</v>
      </c>
      <c r="D8" s="25">
        <f>'1 Bilant'!D23</f>
        <v>0</v>
      </c>
      <c r="F8" s="1" t="str">
        <f t="shared" si="0"/>
        <v>Creanţe curente – sume ce urmează a fi încasate într-o perioadă mai mică de un an-</v>
      </c>
      <c r="G8" s="29" t="str">
        <f t="shared" si="1"/>
        <v/>
      </c>
      <c r="H8" s="29" t="str">
        <f t="shared" si="2"/>
        <v/>
      </c>
      <c r="I8" s="29" t="str">
        <f t="shared" si="3"/>
        <v/>
      </c>
      <c r="K8" s="1" t="str">
        <f t="shared" si="4"/>
        <v>Creanţe curente – sume ce urmează a fi încasate într-o perioadă mai mică de un an-</v>
      </c>
      <c r="L8" s="223" t="str">
        <f t="shared" si="5"/>
        <v/>
      </c>
      <c r="M8" s="223" t="str">
        <f t="shared" si="6"/>
        <v/>
      </c>
    </row>
    <row r="9" spans="1:13" s="1" customFormat="1" ht="15.75" x14ac:dyDescent="0.25">
      <c r="A9" s="25" t="s">
        <v>378</v>
      </c>
      <c r="B9" s="25">
        <f>'1 Bilant'!B42</f>
        <v>0</v>
      </c>
      <c r="C9" s="25">
        <f>'1 Bilant'!C42</f>
        <v>0</v>
      </c>
      <c r="D9" s="25">
        <f>'1 Bilant'!D42</f>
        <v>0</v>
      </c>
      <c r="F9" s="1" t="str">
        <f t="shared" si="0"/>
        <v xml:space="preserve">Cheltuieli în avans </v>
      </c>
      <c r="G9" s="29" t="str">
        <f t="shared" si="1"/>
        <v/>
      </c>
      <c r="H9" s="29" t="str">
        <f t="shared" si="2"/>
        <v/>
      </c>
      <c r="I9" s="29" t="str">
        <f t="shared" si="3"/>
        <v/>
      </c>
      <c r="K9" s="1" t="str">
        <f t="shared" si="4"/>
        <v xml:space="preserve">Cheltuieli în avans </v>
      </c>
      <c r="L9" s="223" t="str">
        <f t="shared" si="5"/>
        <v/>
      </c>
      <c r="M9" s="223" t="str">
        <f t="shared" si="6"/>
        <v/>
      </c>
    </row>
    <row r="10" spans="1:13" s="1" customFormat="1" ht="15.75" x14ac:dyDescent="0.25">
      <c r="A10" s="137" t="s">
        <v>8</v>
      </c>
      <c r="B10" s="138">
        <f>'1 Bilant'!B32+'1 Bilant'!B33+'1 Bilant'!B40</f>
        <v>0</v>
      </c>
      <c r="C10" s="138">
        <f>'1 Bilant'!C32+'1 Bilant'!C33+'1 Bilant'!C40</f>
        <v>0</v>
      </c>
      <c r="D10" s="138">
        <f>'1 Bilant'!D32+'1 Bilant'!D33+'1 Bilant'!D40</f>
        <v>0</v>
      </c>
      <c r="F10" s="1" t="str">
        <f t="shared" si="0"/>
        <v>Cash si echivalente de cash</v>
      </c>
      <c r="G10" s="29" t="str">
        <f t="shared" si="1"/>
        <v/>
      </c>
      <c r="H10" s="29" t="str">
        <f t="shared" si="2"/>
        <v/>
      </c>
      <c r="I10" s="29" t="str">
        <f t="shared" si="3"/>
        <v/>
      </c>
      <c r="K10" s="137" t="str">
        <f t="shared" si="4"/>
        <v>Cash si echivalente de cash</v>
      </c>
      <c r="L10" s="223" t="str">
        <f t="shared" si="5"/>
        <v/>
      </c>
      <c r="M10" s="223" t="str">
        <f t="shared" si="6"/>
        <v/>
      </c>
    </row>
    <row r="11" spans="1:13" s="2" customFormat="1" ht="15.75" x14ac:dyDescent="0.25">
      <c r="A11" s="136" t="s">
        <v>11</v>
      </c>
      <c r="B11" s="212">
        <f>B5+B6</f>
        <v>0</v>
      </c>
      <c r="C11" s="212">
        <f>C5+C6</f>
        <v>0</v>
      </c>
      <c r="D11" s="212">
        <f>D5+D6</f>
        <v>0</v>
      </c>
      <c r="F11" s="136" t="str">
        <f t="shared" si="0"/>
        <v>Activ total</v>
      </c>
      <c r="G11" s="214" t="str">
        <f t="shared" si="1"/>
        <v/>
      </c>
      <c r="H11" s="214" t="str">
        <f t="shared" si="2"/>
        <v/>
      </c>
      <c r="I11" s="214" t="str">
        <f t="shared" si="3"/>
        <v/>
      </c>
      <c r="K11" s="136" t="str">
        <f t="shared" si="4"/>
        <v>Activ total</v>
      </c>
      <c r="L11" s="214" t="str">
        <f t="shared" si="5"/>
        <v/>
      </c>
      <c r="M11" s="214" t="str">
        <f t="shared" si="6"/>
        <v/>
      </c>
    </row>
    <row r="12" spans="1:13" s="2" customFormat="1" ht="15.75" x14ac:dyDescent="0.25">
      <c r="A12" s="2" t="s">
        <v>12</v>
      </c>
      <c r="B12" s="24">
        <f>SUM(B13:B21)</f>
        <v>0</v>
      </c>
      <c r="C12" s="24">
        <f>SUM(C13:C21)</f>
        <v>0</v>
      </c>
      <c r="D12" s="24">
        <f>SUM(D13:D21)</f>
        <v>0</v>
      </c>
      <c r="F12" s="2" t="str">
        <f t="shared" si="0"/>
        <v>Datorii curente</v>
      </c>
      <c r="G12" s="28" t="str">
        <f t="shared" si="1"/>
        <v/>
      </c>
      <c r="H12" s="28" t="str">
        <f t="shared" si="2"/>
        <v/>
      </c>
      <c r="I12" s="28" t="str">
        <f t="shared" si="3"/>
        <v/>
      </c>
      <c r="K12" s="2" t="str">
        <f t="shared" si="4"/>
        <v>Datorii curente</v>
      </c>
      <c r="L12" s="223" t="str">
        <f t="shared" si="5"/>
        <v/>
      </c>
      <c r="M12" s="223" t="str">
        <f t="shared" si="6"/>
        <v/>
      </c>
    </row>
    <row r="13" spans="1:13" s="1" customFormat="1" ht="15" customHeight="1" x14ac:dyDescent="0.25">
      <c r="A13" s="22" t="s">
        <v>379</v>
      </c>
      <c r="B13" s="216">
        <f>'1 Bilant'!B52</f>
        <v>0</v>
      </c>
      <c r="C13" s="216">
        <f>'1 Bilant'!C52</f>
        <v>0</v>
      </c>
      <c r="D13" s="216">
        <f>'1 Bilant'!D52</f>
        <v>0</v>
      </c>
      <c r="F13" s="1" t="str">
        <f t="shared" si="0"/>
        <v>Datorii comerciale,  avansuri şi alte decontări</v>
      </c>
      <c r="G13" s="29" t="str">
        <f t="shared" si="1"/>
        <v/>
      </c>
      <c r="H13" s="29" t="str">
        <f t="shared" si="2"/>
        <v/>
      </c>
      <c r="I13" s="29" t="str">
        <f t="shared" si="3"/>
        <v/>
      </c>
      <c r="K13" s="1" t="str">
        <f t="shared" si="4"/>
        <v>Datorii comerciale,  avansuri şi alte decontări</v>
      </c>
      <c r="L13" s="224" t="str">
        <f t="shared" si="5"/>
        <v/>
      </c>
      <c r="M13" s="224" t="str">
        <f t="shared" si="6"/>
        <v/>
      </c>
    </row>
    <row r="14" spans="1:13" s="1" customFormat="1" ht="15.75" x14ac:dyDescent="0.25">
      <c r="A14" s="1" t="s">
        <v>380</v>
      </c>
      <c r="B14" s="25">
        <f>'1 Bilant'!B55</f>
        <v>0</v>
      </c>
      <c r="C14" s="25">
        <f>'1 Bilant'!C55</f>
        <v>0</v>
      </c>
      <c r="D14" s="25">
        <f>'1 Bilant'!D55</f>
        <v>0</v>
      </c>
      <c r="F14" s="1" t="str">
        <f t="shared" si="0"/>
        <v>Datorii către bugete</v>
      </c>
      <c r="G14" s="29" t="str">
        <f t="shared" si="1"/>
        <v/>
      </c>
      <c r="H14" s="29" t="str">
        <f t="shared" si="2"/>
        <v/>
      </c>
      <c r="I14" s="29" t="str">
        <f t="shared" si="3"/>
        <v/>
      </c>
      <c r="K14" s="1" t="str">
        <f t="shared" si="4"/>
        <v>Datorii către bugete</v>
      </c>
      <c r="L14" s="224" t="str">
        <f t="shared" si="5"/>
        <v/>
      </c>
      <c r="M14" s="224" t="str">
        <f t="shared" si="6"/>
        <v/>
      </c>
    </row>
    <row r="15" spans="1:13" s="1" customFormat="1" ht="15.75" x14ac:dyDescent="0.25">
      <c r="A15" s="1" t="s">
        <v>381</v>
      </c>
      <c r="B15" s="1">
        <f>'1 Bilant'!B59</f>
        <v>0</v>
      </c>
      <c r="C15" s="1">
        <f>'1 Bilant'!C59</f>
        <v>0</v>
      </c>
      <c r="D15" s="1">
        <f>'1 Bilant'!D59</f>
        <v>0</v>
      </c>
      <c r="F15" s="1" t="str">
        <f t="shared" si="0"/>
        <v>Datorii din operaţiuni cu Fonduri externe nerambursabile şi fonduri de la buget, alte datorii către alte organisme internaţionale, din care:</v>
      </c>
      <c r="G15" s="29" t="str">
        <f t="shared" si="1"/>
        <v/>
      </c>
      <c r="H15" s="29" t="str">
        <f t="shared" si="2"/>
        <v/>
      </c>
      <c r="I15" s="29" t="str">
        <f t="shared" si="3"/>
        <v/>
      </c>
      <c r="K15" s="1" t="str">
        <f t="shared" si="4"/>
        <v>Datorii din operaţiuni cu Fonduri externe nerambursabile şi fonduri de la buget, alte datorii către alte organisme internaţionale, din care:</v>
      </c>
      <c r="L15" s="224" t="str">
        <f t="shared" si="5"/>
        <v/>
      </c>
      <c r="M15" s="224" t="str">
        <f t="shared" si="6"/>
        <v/>
      </c>
    </row>
    <row r="16" spans="1:13" s="1" customFormat="1" ht="15.75" x14ac:dyDescent="0.25">
      <c r="A16" s="1" t="s">
        <v>382</v>
      </c>
      <c r="B16" s="1">
        <f>'1 Bilant'!B61</f>
        <v>0</v>
      </c>
      <c r="C16" s="1">
        <f>'1 Bilant'!C61</f>
        <v>0</v>
      </c>
      <c r="D16" s="1">
        <f>'1 Bilant'!D61</f>
        <v>0</v>
      </c>
      <c r="F16" s="1" t="str">
        <f t="shared" si="0"/>
        <v xml:space="preserve">Împrumuturi pe termen scurt - sume ce urmează a fi  plătite într-o perioadă de până la  un an  </v>
      </c>
      <c r="G16" s="29" t="str">
        <f t="shared" si="1"/>
        <v/>
      </c>
      <c r="H16" s="29" t="str">
        <f t="shared" si="2"/>
        <v/>
      </c>
      <c r="I16" s="29" t="str">
        <f t="shared" si="3"/>
        <v/>
      </c>
      <c r="K16" s="1" t="str">
        <f t="shared" si="4"/>
        <v xml:space="preserve">Împrumuturi pe termen scurt - sume ce urmează a fi  plătite într-o perioadă de până la  un an  </v>
      </c>
      <c r="L16" s="224" t="str">
        <f t="shared" si="5"/>
        <v/>
      </c>
      <c r="M16" s="224" t="str">
        <f t="shared" si="6"/>
        <v/>
      </c>
    </row>
    <row r="17" spans="1:13" s="1" customFormat="1" ht="15.75" x14ac:dyDescent="0.25">
      <c r="A17" s="1" t="s">
        <v>383</v>
      </c>
      <c r="B17" s="1">
        <f>'1 Bilant'!B62</f>
        <v>0</v>
      </c>
      <c r="C17" s="1">
        <f>'1 Bilant'!C62</f>
        <v>0</v>
      </c>
      <c r="D17" s="1">
        <f>'1 Bilant'!D62</f>
        <v>0</v>
      </c>
      <c r="F17" s="1" t="str">
        <f t="shared" si="0"/>
        <v xml:space="preserve">Împrumuturi pe termen lung – sume ce urmează a fi  plătite în cursul exerciţiului curent  </v>
      </c>
      <c r="G17" s="29" t="str">
        <f t="shared" si="1"/>
        <v/>
      </c>
      <c r="H17" s="29" t="str">
        <f t="shared" si="2"/>
        <v/>
      </c>
      <c r="I17" s="29" t="str">
        <f t="shared" si="3"/>
        <v/>
      </c>
      <c r="K17" s="1" t="str">
        <f t="shared" si="4"/>
        <v xml:space="preserve">Împrumuturi pe termen lung – sume ce urmează a fi  plătite în cursul exerciţiului curent  </v>
      </c>
      <c r="L17" s="224" t="str">
        <f t="shared" si="5"/>
        <v/>
      </c>
      <c r="M17" s="224" t="str">
        <f t="shared" si="6"/>
        <v/>
      </c>
    </row>
    <row r="18" spans="1:13" s="1" customFormat="1" ht="15.75" x14ac:dyDescent="0.25">
      <c r="A18" s="1" t="s">
        <v>384</v>
      </c>
      <c r="B18" s="25">
        <f>'1 Bilant'!B63</f>
        <v>0</v>
      </c>
      <c r="C18" s="25">
        <f>'1 Bilant'!C63</f>
        <v>0</v>
      </c>
      <c r="D18" s="25">
        <f>'1 Bilant'!D63</f>
        <v>0</v>
      </c>
      <c r="F18" s="1" t="str">
        <f t="shared" si="0"/>
        <v xml:space="preserve">Salariile angajaţilor </v>
      </c>
      <c r="G18" s="29" t="str">
        <f t="shared" si="1"/>
        <v/>
      </c>
      <c r="H18" s="29" t="str">
        <f t="shared" si="2"/>
        <v/>
      </c>
      <c r="I18" s="29" t="str">
        <f t="shared" si="3"/>
        <v/>
      </c>
      <c r="K18" s="1" t="str">
        <f t="shared" si="4"/>
        <v xml:space="preserve">Salariile angajaţilor </v>
      </c>
      <c r="L18" s="224" t="str">
        <f t="shared" si="5"/>
        <v/>
      </c>
      <c r="M18" s="224" t="str">
        <f t="shared" si="6"/>
        <v/>
      </c>
    </row>
    <row r="19" spans="1:13" s="1" customFormat="1" ht="15.75" x14ac:dyDescent="0.25">
      <c r="A19" s="1" t="s">
        <v>385</v>
      </c>
      <c r="B19" s="25">
        <f>'1 Bilant'!B64</f>
        <v>0</v>
      </c>
      <c r="C19" s="25">
        <f>'1 Bilant'!C64</f>
        <v>0</v>
      </c>
      <c r="D19" s="25">
        <f>'1 Bilant'!D64</f>
        <v>0</v>
      </c>
      <c r="F19" s="1" t="str">
        <f t="shared" si="0"/>
        <v>Alte drepturi cuvenite  altor categorii de persoane (pensii, indemnizaţii de şomaj, burse), din care:</v>
      </c>
      <c r="G19" s="29" t="str">
        <f t="shared" si="1"/>
        <v/>
      </c>
      <c r="H19" s="29" t="str">
        <f t="shared" si="2"/>
        <v/>
      </c>
      <c r="I19" s="29" t="str">
        <f t="shared" si="3"/>
        <v/>
      </c>
      <c r="K19" s="1" t="str">
        <f t="shared" si="4"/>
        <v>Alte drepturi cuvenite  altor categorii de persoane (pensii, indemnizaţii de şomaj, burse), din care:</v>
      </c>
      <c r="L19" s="224" t="str">
        <f t="shared" si="5"/>
        <v/>
      </c>
      <c r="M19" s="224" t="str">
        <f t="shared" si="6"/>
        <v/>
      </c>
    </row>
    <row r="20" spans="1:13" s="1" customFormat="1" ht="15.75" x14ac:dyDescent="0.25">
      <c r="A20" s="1" t="s">
        <v>386</v>
      </c>
      <c r="B20" s="25">
        <f>'1 Bilant'!B66</f>
        <v>0</v>
      </c>
      <c r="C20" s="25">
        <f>'1 Bilant'!C66</f>
        <v>0</v>
      </c>
      <c r="D20" s="25">
        <f>'1 Bilant'!D66</f>
        <v>0</v>
      </c>
      <c r="F20" s="1" t="str">
        <f t="shared" si="0"/>
        <v xml:space="preserve">Venituri în avans </v>
      </c>
      <c r="G20" s="29" t="str">
        <f t="shared" si="1"/>
        <v/>
      </c>
      <c r="H20" s="29" t="str">
        <f t="shared" si="2"/>
        <v/>
      </c>
      <c r="I20" s="29" t="str">
        <f t="shared" si="3"/>
        <v/>
      </c>
      <c r="K20" s="1" t="str">
        <f t="shared" si="4"/>
        <v xml:space="preserve">Venituri în avans </v>
      </c>
      <c r="L20" s="224" t="str">
        <f t="shared" si="5"/>
        <v/>
      </c>
      <c r="M20" s="224" t="str">
        <f t="shared" si="6"/>
        <v/>
      </c>
    </row>
    <row r="21" spans="1:13" s="1" customFormat="1" ht="15.75" x14ac:dyDescent="0.25">
      <c r="A21" s="137" t="s">
        <v>387</v>
      </c>
      <c r="B21" s="138">
        <f>'1 Bilant'!B67</f>
        <v>0</v>
      </c>
      <c r="C21" s="138">
        <f>'1 Bilant'!C67</f>
        <v>0</v>
      </c>
      <c r="D21" s="138">
        <f>'1 Bilant'!D67</f>
        <v>0</v>
      </c>
      <c r="F21" s="137" t="str">
        <f t="shared" si="0"/>
        <v xml:space="preserve">Provizioane   </v>
      </c>
      <c r="G21" s="215" t="str">
        <f t="shared" si="1"/>
        <v/>
      </c>
      <c r="H21" s="215" t="str">
        <f t="shared" si="2"/>
        <v/>
      </c>
      <c r="I21" s="215" t="str">
        <f t="shared" si="3"/>
        <v/>
      </c>
      <c r="K21" s="137" t="str">
        <f t="shared" si="4"/>
        <v xml:space="preserve">Provizioane   </v>
      </c>
      <c r="L21" s="215" t="str">
        <f t="shared" si="5"/>
        <v/>
      </c>
      <c r="M21" s="215" t="str">
        <f t="shared" si="6"/>
        <v/>
      </c>
    </row>
    <row r="22" spans="1:13" s="2" customFormat="1" ht="15.75" x14ac:dyDescent="0.25">
      <c r="A22" s="2" t="s">
        <v>388</v>
      </c>
      <c r="B22" s="24">
        <f>SUM(B23:B25)</f>
        <v>0</v>
      </c>
      <c r="C22" s="24">
        <f>SUM(C23:C25)</f>
        <v>0</v>
      </c>
      <c r="D22" s="24">
        <f>SUM(D23:D25)</f>
        <v>0</v>
      </c>
      <c r="F22" s="2" t="str">
        <f t="shared" si="0"/>
        <v>Datorii necurente</v>
      </c>
      <c r="G22" s="28" t="str">
        <f t="shared" si="1"/>
        <v/>
      </c>
      <c r="H22" s="28" t="str">
        <f t="shared" si="2"/>
        <v/>
      </c>
      <c r="I22" s="28" t="str">
        <f t="shared" si="3"/>
        <v/>
      </c>
      <c r="K22" s="2" t="str">
        <f t="shared" si="4"/>
        <v>Datorii necurente</v>
      </c>
      <c r="L22" s="223" t="str">
        <f t="shared" si="5"/>
        <v/>
      </c>
      <c r="M22" s="223" t="str">
        <f t="shared" si="6"/>
        <v/>
      </c>
    </row>
    <row r="23" spans="1:13" s="1" customFormat="1" ht="15.75" x14ac:dyDescent="0.25">
      <c r="A23" s="1" t="s">
        <v>389</v>
      </c>
      <c r="B23" s="25">
        <f>'1 Bilant'!B46</f>
        <v>0</v>
      </c>
      <c r="C23" s="25">
        <f>'1 Bilant'!C46</f>
        <v>0</v>
      </c>
      <c r="D23" s="25">
        <f>'1 Bilant'!D46</f>
        <v>0</v>
      </c>
      <c r="F23" s="1" t="str">
        <f t="shared" si="0"/>
        <v>Sume necurente- sume ce urmează a fi  plătite după o perioadă mai mare de un an ,  din care:</v>
      </c>
      <c r="G23" s="29" t="str">
        <f t="shared" si="1"/>
        <v/>
      </c>
      <c r="H23" s="29" t="str">
        <f t="shared" si="2"/>
        <v/>
      </c>
      <c r="I23" s="29" t="str">
        <f t="shared" si="3"/>
        <v/>
      </c>
      <c r="K23" s="1" t="str">
        <f t="shared" si="4"/>
        <v>Sume necurente- sume ce urmează a fi  plătite după o perioadă mai mare de un an ,  din care:</v>
      </c>
      <c r="L23" s="224" t="str">
        <f t="shared" si="5"/>
        <v/>
      </c>
      <c r="M23" s="224" t="str">
        <f t="shared" si="6"/>
        <v/>
      </c>
    </row>
    <row r="24" spans="1:13" s="1" customFormat="1" ht="15.75" x14ac:dyDescent="0.25">
      <c r="A24" s="1" t="s">
        <v>390</v>
      </c>
      <c r="B24" s="25">
        <f>'1 Bilant'!B48</f>
        <v>0</v>
      </c>
      <c r="C24" s="25">
        <f>'1 Bilant'!C48</f>
        <v>0</v>
      </c>
      <c r="D24" s="25">
        <f>'1 Bilant'!D48</f>
        <v>0</v>
      </c>
      <c r="F24" s="1" t="str">
        <f t="shared" si="0"/>
        <v xml:space="preserve">Împrumuturi pe termen lung     </v>
      </c>
      <c r="G24" s="29" t="str">
        <f t="shared" si="1"/>
        <v/>
      </c>
      <c r="H24" s="29" t="str">
        <f t="shared" si="2"/>
        <v/>
      </c>
      <c r="I24" s="29" t="str">
        <f t="shared" si="3"/>
        <v/>
      </c>
      <c r="K24" s="1" t="str">
        <f t="shared" si="4"/>
        <v xml:space="preserve">Împrumuturi pe termen lung     </v>
      </c>
      <c r="L24" s="224" t="str">
        <f t="shared" si="5"/>
        <v/>
      </c>
      <c r="M24" s="224" t="str">
        <f t="shared" si="6"/>
        <v/>
      </c>
    </row>
    <row r="25" spans="1:13" s="1" customFormat="1" ht="15.75" x14ac:dyDescent="0.25">
      <c r="A25" s="137" t="s">
        <v>391</v>
      </c>
      <c r="B25" s="138">
        <f>'1 Bilant'!B49</f>
        <v>0</v>
      </c>
      <c r="C25" s="138">
        <f>'1 Bilant'!C49</f>
        <v>0</v>
      </c>
      <c r="D25" s="138">
        <f>'1 Bilant'!D49</f>
        <v>0</v>
      </c>
      <c r="F25" s="137" t="str">
        <f t="shared" si="0"/>
        <v xml:space="preserve">Provizioane  </v>
      </c>
      <c r="G25" s="215" t="str">
        <f t="shared" si="1"/>
        <v/>
      </c>
      <c r="H25" s="215" t="str">
        <f t="shared" si="2"/>
        <v/>
      </c>
      <c r="I25" s="215" t="str">
        <f t="shared" si="3"/>
        <v/>
      </c>
      <c r="K25" s="137" t="str">
        <f t="shared" si="4"/>
        <v xml:space="preserve">Provizioane  </v>
      </c>
      <c r="L25" s="224" t="str">
        <f t="shared" si="5"/>
        <v/>
      </c>
      <c r="M25" s="224" t="str">
        <f t="shared" si="6"/>
        <v/>
      </c>
    </row>
    <row r="26" spans="1:13" s="2" customFormat="1" ht="15.75" x14ac:dyDescent="0.25">
      <c r="A26" s="136" t="s">
        <v>13</v>
      </c>
      <c r="B26" s="212">
        <f>'1 Bilant'!B77</f>
        <v>0</v>
      </c>
      <c r="C26" s="212">
        <f>'1 Bilant'!C77</f>
        <v>0</v>
      </c>
      <c r="D26" s="212">
        <f>'1 Bilant'!D77</f>
        <v>0</v>
      </c>
      <c r="F26" s="136" t="str">
        <f t="shared" si="0"/>
        <v>Capital propriu</v>
      </c>
      <c r="G26" s="214" t="str">
        <f t="shared" si="1"/>
        <v/>
      </c>
      <c r="H26" s="214" t="str">
        <f t="shared" si="2"/>
        <v/>
      </c>
      <c r="I26" s="214" t="str">
        <f t="shared" si="3"/>
        <v/>
      </c>
      <c r="K26" s="136" t="str">
        <f t="shared" si="4"/>
        <v>Capital propriu</v>
      </c>
      <c r="L26" s="214" t="str">
        <f t="shared" si="5"/>
        <v/>
      </c>
      <c r="M26" s="214" t="str">
        <f t="shared" si="6"/>
        <v/>
      </c>
    </row>
    <row r="27" spans="1:13" s="2" customFormat="1" ht="15.75" x14ac:dyDescent="0.25">
      <c r="A27" s="6"/>
      <c r="B27" s="217"/>
      <c r="C27" s="217"/>
      <c r="D27" s="217"/>
      <c r="G27" s="28"/>
      <c r="H27" s="28"/>
      <c r="I27" s="28"/>
      <c r="L27" s="28"/>
      <c r="M27" s="28"/>
    </row>
    <row r="28" spans="1:13" s="2" customFormat="1" ht="15.75" x14ac:dyDescent="0.25">
      <c r="G28" s="28"/>
      <c r="H28" s="28"/>
      <c r="I28" s="28"/>
      <c r="L28" s="28"/>
      <c r="M28" s="28"/>
    </row>
    <row r="29" spans="1:13" s="1" customFormat="1" ht="20.25" x14ac:dyDescent="0.3">
      <c r="B29" s="25"/>
      <c r="C29" s="25"/>
      <c r="D29" s="25"/>
      <c r="F29" s="871" t="s">
        <v>35</v>
      </c>
      <c r="G29" s="871"/>
      <c r="H29" s="871"/>
      <c r="I29" s="871"/>
      <c r="J29"/>
      <c r="K29" s="871" t="s">
        <v>35</v>
      </c>
      <c r="L29" s="871"/>
      <c r="M29" s="871"/>
    </row>
    <row r="30" spans="1:13" s="1" customFormat="1" ht="31.5" x14ac:dyDescent="0.25">
      <c r="A30" s="211" t="s">
        <v>5</v>
      </c>
      <c r="B30" s="210" t="str">
        <f>B4</f>
        <v>N-2</v>
      </c>
      <c r="C30" s="210" t="str">
        <f>C4</f>
        <v>N-1</v>
      </c>
      <c r="D30" s="210" t="str">
        <f>D4</f>
        <v>N</v>
      </c>
      <c r="F30" s="218" t="s">
        <v>392</v>
      </c>
      <c r="G30" s="210" t="str">
        <f>B30</f>
        <v>N-2</v>
      </c>
      <c r="H30" s="210" t="str">
        <f>C30</f>
        <v>N-1</v>
      </c>
      <c r="I30" s="210" t="str">
        <f>D30</f>
        <v>N</v>
      </c>
      <c r="J30"/>
      <c r="K30" s="218" t="s">
        <v>16</v>
      </c>
      <c r="L30" s="210" t="str">
        <f>C30</f>
        <v>N-1</v>
      </c>
      <c r="M30" s="210" t="str">
        <f>D30</f>
        <v>N</v>
      </c>
    </row>
    <row r="31" spans="1:13" s="1" customFormat="1" ht="15.75" x14ac:dyDescent="0.25">
      <c r="A31" s="1" t="str">
        <f>'2 Cont RP'!A15</f>
        <v xml:space="preserve">TOTAL VENITURI OPERAŢIONALE </v>
      </c>
      <c r="B31" s="25">
        <f>'2 Cont RP'!B15</f>
        <v>0</v>
      </c>
      <c r="C31" s="25">
        <f>'2 Cont RP'!C15</f>
        <v>0</v>
      </c>
      <c r="D31" s="25">
        <f>'2 Cont RP'!D15</f>
        <v>0</v>
      </c>
      <c r="F31" s="1" t="str">
        <f t="shared" ref="F31:F43" si="7">A31</f>
        <v xml:space="preserve">TOTAL VENITURI OPERAŢIONALE </v>
      </c>
      <c r="G31" s="29" t="str">
        <f t="shared" ref="G31:G43" si="8">IFERROR(B31/B$31,"")</f>
        <v/>
      </c>
      <c r="H31" s="29" t="str">
        <f t="shared" ref="H31:H43" si="9">IFERROR(C31/C$31,"")</f>
        <v/>
      </c>
      <c r="I31" s="29" t="str">
        <f t="shared" ref="I31:I43" si="10">IFERROR(D31/D$31,"")</f>
        <v/>
      </c>
      <c r="K31" s="1" t="str">
        <f>F31</f>
        <v xml:space="preserve">TOTAL VENITURI OPERAŢIONALE </v>
      </c>
      <c r="L31" s="29" t="str">
        <f t="shared" ref="L31:L43" si="11">IFERROR((C31-B31)/B31,"")</f>
        <v/>
      </c>
      <c r="M31" s="29" t="str">
        <f t="shared" ref="M31:M43" si="12">IFERROR((D31-C31)/C31,"")</f>
        <v/>
      </c>
    </row>
    <row r="32" spans="1:13" s="1" customFormat="1" ht="15.75" x14ac:dyDescent="0.25">
      <c r="A32" s="137" t="str">
        <f>'2 Cont RP'!A22</f>
        <v>TOTAL CHELTUIELI OPERAŢIONALE</v>
      </c>
      <c r="B32" s="138">
        <f>'2 Cont RP'!B22</f>
        <v>0</v>
      </c>
      <c r="C32" s="138">
        <f>'2 Cont RP'!C22</f>
        <v>0</v>
      </c>
      <c r="D32" s="138">
        <f>'2 Cont RP'!D22</f>
        <v>0</v>
      </c>
      <c r="F32" s="7" t="str">
        <f t="shared" si="7"/>
        <v>TOTAL CHELTUIELI OPERAŢIONALE</v>
      </c>
      <c r="G32" s="29" t="str">
        <f t="shared" si="8"/>
        <v/>
      </c>
      <c r="H32" s="29" t="str">
        <f t="shared" si="9"/>
        <v/>
      </c>
      <c r="I32" s="29" t="str">
        <f t="shared" si="10"/>
        <v/>
      </c>
      <c r="K32" s="7" t="str">
        <f t="shared" ref="K32:K43" si="13">F32</f>
        <v>TOTAL CHELTUIELI OPERAŢIONALE</v>
      </c>
      <c r="L32" s="29" t="str">
        <f t="shared" si="11"/>
        <v/>
      </c>
      <c r="M32" s="29" t="str">
        <f t="shared" si="12"/>
        <v/>
      </c>
    </row>
    <row r="33" spans="1:13" s="2" customFormat="1" ht="15.75" x14ac:dyDescent="0.25">
      <c r="A33" s="136" t="str">
        <f>'2 Cont RP'!A23</f>
        <v xml:space="preserve">REZULTATUL DIN ACTIVITATEA OPERAŢIONALĂ </v>
      </c>
      <c r="B33" s="212">
        <f>'2 Cont RP'!B23</f>
        <v>0</v>
      </c>
      <c r="C33" s="212">
        <f>'2 Cont RP'!C23</f>
        <v>0</v>
      </c>
      <c r="D33" s="212">
        <f>'2 Cont RP'!D23</f>
        <v>0</v>
      </c>
      <c r="F33" s="136" t="str">
        <f t="shared" si="7"/>
        <v xml:space="preserve">REZULTATUL DIN ACTIVITATEA OPERAŢIONALĂ </v>
      </c>
      <c r="G33" s="214" t="str">
        <f t="shared" si="8"/>
        <v/>
      </c>
      <c r="H33" s="214" t="str">
        <f t="shared" si="9"/>
        <v/>
      </c>
      <c r="I33" s="214" t="str">
        <f t="shared" si="10"/>
        <v/>
      </c>
      <c r="K33" s="136" t="str">
        <f t="shared" si="13"/>
        <v xml:space="preserve">REZULTATUL DIN ACTIVITATEA OPERAŢIONALĂ </v>
      </c>
      <c r="L33" s="214" t="str">
        <f t="shared" si="11"/>
        <v/>
      </c>
      <c r="M33" s="214" t="str">
        <f t="shared" si="12"/>
        <v/>
      </c>
    </row>
    <row r="34" spans="1:13" s="1" customFormat="1" ht="15.75" x14ac:dyDescent="0.25">
      <c r="A34" s="1" t="str">
        <f>'2 Cont RP'!A26</f>
        <v>VENITURI FINANCIARE</v>
      </c>
      <c r="B34" s="25">
        <f>'2 Cont RP'!B26</f>
        <v>0</v>
      </c>
      <c r="C34" s="25">
        <f>'2 Cont RP'!C26</f>
        <v>0</v>
      </c>
      <c r="D34" s="25">
        <f>'2 Cont RP'!D26</f>
        <v>0</v>
      </c>
      <c r="F34" s="1" t="str">
        <f t="shared" si="7"/>
        <v>VENITURI FINANCIARE</v>
      </c>
      <c r="G34" s="29" t="str">
        <f t="shared" si="8"/>
        <v/>
      </c>
      <c r="H34" s="29" t="str">
        <f t="shared" si="9"/>
        <v/>
      </c>
      <c r="I34" s="29" t="str">
        <f t="shared" si="10"/>
        <v/>
      </c>
      <c r="K34" s="1" t="str">
        <f t="shared" si="13"/>
        <v>VENITURI FINANCIARE</v>
      </c>
      <c r="L34" s="29" t="str">
        <f t="shared" si="11"/>
        <v/>
      </c>
      <c r="M34" s="29" t="str">
        <f t="shared" si="12"/>
        <v/>
      </c>
    </row>
    <row r="35" spans="1:13" s="1" customFormat="1" ht="15.75" x14ac:dyDescent="0.25">
      <c r="A35" s="137" t="str">
        <f>'2 Cont RP'!A27</f>
        <v>CHELTUIELI FINANCIARE</v>
      </c>
      <c r="B35" s="138">
        <f>'2 Cont RP'!B27</f>
        <v>0</v>
      </c>
      <c r="C35" s="138">
        <f>'2 Cont RP'!C27</f>
        <v>0</v>
      </c>
      <c r="D35" s="138">
        <f>'2 Cont RP'!D27</f>
        <v>0</v>
      </c>
      <c r="F35" s="137" t="str">
        <f t="shared" si="7"/>
        <v>CHELTUIELI FINANCIARE</v>
      </c>
      <c r="G35" s="29" t="str">
        <f t="shared" si="8"/>
        <v/>
      </c>
      <c r="H35" s="29" t="str">
        <f t="shared" si="9"/>
        <v/>
      </c>
      <c r="I35" s="29" t="str">
        <f t="shared" si="10"/>
        <v/>
      </c>
      <c r="K35" s="7" t="str">
        <f t="shared" si="13"/>
        <v>CHELTUIELI FINANCIARE</v>
      </c>
      <c r="L35" s="29" t="str">
        <f t="shared" si="11"/>
        <v/>
      </c>
      <c r="M35" s="29" t="str">
        <f t="shared" si="12"/>
        <v/>
      </c>
    </row>
    <row r="36" spans="1:13" s="2" customFormat="1" ht="15.75" x14ac:dyDescent="0.25">
      <c r="A36" s="136" t="str">
        <f>'2 Cont RP'!A28</f>
        <v>REZULTATUL DIN ACTIVITATEA FINANCIARĂ</v>
      </c>
      <c r="B36" s="212">
        <f>'2 Cont RP'!B28</f>
        <v>0</v>
      </c>
      <c r="C36" s="212">
        <f>'2 Cont RP'!C28</f>
        <v>0</v>
      </c>
      <c r="D36" s="212">
        <f>'2 Cont RP'!D28</f>
        <v>0</v>
      </c>
      <c r="F36" s="136" t="str">
        <f t="shared" si="7"/>
        <v>REZULTATUL DIN ACTIVITATEA FINANCIARĂ</v>
      </c>
      <c r="G36" s="214" t="str">
        <f t="shared" si="8"/>
        <v/>
      </c>
      <c r="H36" s="214" t="str">
        <f t="shared" si="9"/>
        <v/>
      </c>
      <c r="I36" s="214" t="str">
        <f t="shared" si="10"/>
        <v/>
      </c>
      <c r="K36" s="136" t="str">
        <f t="shared" si="13"/>
        <v>REZULTATUL DIN ACTIVITATEA FINANCIARĂ</v>
      </c>
      <c r="L36" s="214" t="str">
        <f t="shared" si="11"/>
        <v/>
      </c>
      <c r="M36" s="214" t="str">
        <f t="shared" si="12"/>
        <v/>
      </c>
    </row>
    <row r="37" spans="1:13" s="2" customFormat="1" ht="15.75" x14ac:dyDescent="0.25">
      <c r="A37" s="136" t="str">
        <f>'2 Cont RP'!A31</f>
        <v xml:space="preserve">REZULTATUL DIN ACTIVITATEA CURENTĂ </v>
      </c>
      <c r="B37" s="212">
        <f>'2 Cont RP'!B31</f>
        <v>0</v>
      </c>
      <c r="C37" s="212">
        <f>'2 Cont RP'!C31</f>
        <v>0</v>
      </c>
      <c r="D37" s="212">
        <f>'2 Cont RP'!D31</f>
        <v>0</v>
      </c>
      <c r="F37" s="136" t="str">
        <f t="shared" si="7"/>
        <v xml:space="preserve">REZULTATUL DIN ACTIVITATEA CURENTĂ </v>
      </c>
      <c r="G37" s="214" t="str">
        <f t="shared" si="8"/>
        <v/>
      </c>
      <c r="H37" s="214" t="str">
        <f t="shared" si="9"/>
        <v/>
      </c>
      <c r="I37" s="214" t="str">
        <f t="shared" si="10"/>
        <v/>
      </c>
      <c r="K37" s="171" t="str">
        <f t="shared" si="13"/>
        <v xml:space="preserve">REZULTATUL DIN ACTIVITATEA CURENTĂ </v>
      </c>
      <c r="L37" s="213" t="str">
        <f t="shared" si="11"/>
        <v/>
      </c>
      <c r="M37" s="213" t="str">
        <f t="shared" si="12"/>
        <v/>
      </c>
    </row>
    <row r="38" spans="1:13" s="1" customFormat="1" ht="15.75" x14ac:dyDescent="0.25">
      <c r="A38" s="1" t="str">
        <f>'2 Cont RP'!A34</f>
        <v>VENITURI EXTRAORDINARE</v>
      </c>
      <c r="B38" s="25">
        <f>'2 Cont RP'!B34</f>
        <v>0</v>
      </c>
      <c r="C38" s="25">
        <f>'2 Cont RP'!C34</f>
        <v>0</v>
      </c>
      <c r="D38" s="25">
        <f>'2 Cont RP'!D34</f>
        <v>0</v>
      </c>
      <c r="F38" s="1" t="str">
        <f t="shared" si="7"/>
        <v>VENITURI EXTRAORDINARE</v>
      </c>
      <c r="G38" s="29" t="str">
        <f t="shared" si="8"/>
        <v/>
      </c>
      <c r="H38" s="29" t="str">
        <f t="shared" si="9"/>
        <v/>
      </c>
      <c r="I38" s="29" t="str">
        <f t="shared" si="10"/>
        <v/>
      </c>
      <c r="K38" s="1" t="str">
        <f t="shared" si="13"/>
        <v>VENITURI EXTRAORDINARE</v>
      </c>
      <c r="L38" s="29" t="str">
        <f t="shared" si="11"/>
        <v/>
      </c>
      <c r="M38" s="29" t="str">
        <f t="shared" si="12"/>
        <v/>
      </c>
    </row>
    <row r="39" spans="1:13" s="1" customFormat="1" ht="15.75" x14ac:dyDescent="0.25">
      <c r="A39" s="137" t="str">
        <f>'2 Cont RP'!A35</f>
        <v>CHELTUIELI  EXTRAORDINARE</v>
      </c>
      <c r="B39" s="138">
        <f>'2 Cont RP'!B35</f>
        <v>0</v>
      </c>
      <c r="C39" s="138">
        <f>'2 Cont RP'!C35</f>
        <v>0</v>
      </c>
      <c r="D39" s="138">
        <f>'2 Cont RP'!D35</f>
        <v>0</v>
      </c>
      <c r="F39" s="137" t="str">
        <f t="shared" si="7"/>
        <v>CHELTUIELI  EXTRAORDINARE</v>
      </c>
      <c r="G39" s="29" t="str">
        <f t="shared" si="8"/>
        <v/>
      </c>
      <c r="H39" s="29" t="str">
        <f t="shared" si="9"/>
        <v/>
      </c>
      <c r="I39" s="29" t="str">
        <f t="shared" si="10"/>
        <v/>
      </c>
      <c r="K39" s="7" t="str">
        <f t="shared" si="13"/>
        <v>CHELTUIELI  EXTRAORDINARE</v>
      </c>
      <c r="L39" s="29" t="str">
        <f t="shared" si="11"/>
        <v/>
      </c>
      <c r="M39" s="29" t="str">
        <f t="shared" si="12"/>
        <v/>
      </c>
    </row>
    <row r="40" spans="1:13" s="2" customFormat="1" ht="15.75" x14ac:dyDescent="0.25">
      <c r="A40" s="136" t="str">
        <f>'2 Cont RP'!A36</f>
        <v xml:space="preserve">REZULTATUL DIN ACTIVITATEA EXTRAORDINARĂ </v>
      </c>
      <c r="B40" s="212">
        <f>'2 Cont RP'!B36</f>
        <v>0</v>
      </c>
      <c r="C40" s="212">
        <f>'2 Cont RP'!C36</f>
        <v>0</v>
      </c>
      <c r="D40" s="212">
        <f>'2 Cont RP'!D36</f>
        <v>0</v>
      </c>
      <c r="F40" s="136" t="str">
        <f t="shared" si="7"/>
        <v xml:space="preserve">REZULTATUL DIN ACTIVITATEA EXTRAORDINARĂ </v>
      </c>
      <c r="G40" s="214" t="str">
        <f t="shared" si="8"/>
        <v/>
      </c>
      <c r="H40" s="214" t="str">
        <f t="shared" si="9"/>
        <v/>
      </c>
      <c r="I40" s="214" t="str">
        <f t="shared" si="10"/>
        <v/>
      </c>
      <c r="K40" s="136" t="str">
        <f t="shared" si="13"/>
        <v xml:space="preserve">REZULTATUL DIN ACTIVITATEA EXTRAORDINARĂ </v>
      </c>
      <c r="L40" s="214" t="str">
        <f t="shared" si="11"/>
        <v/>
      </c>
      <c r="M40" s="214" t="str">
        <f t="shared" si="12"/>
        <v/>
      </c>
    </row>
    <row r="41" spans="1:13" s="1" customFormat="1" ht="15.75" x14ac:dyDescent="0.25">
      <c r="A41" s="1" t="str">
        <f>'2 Cont RP'!A39</f>
        <v>VENITURI TOTALE</v>
      </c>
      <c r="B41" s="25">
        <f>'2 Cont RP'!B39</f>
        <v>0</v>
      </c>
      <c r="C41" s="25">
        <f>'2 Cont RP'!C39</f>
        <v>0</v>
      </c>
      <c r="D41" s="25">
        <f>'2 Cont RP'!D39</f>
        <v>0</v>
      </c>
      <c r="F41" s="1" t="str">
        <f t="shared" si="7"/>
        <v>VENITURI TOTALE</v>
      </c>
      <c r="G41" s="29" t="str">
        <f t="shared" si="8"/>
        <v/>
      </c>
      <c r="H41" s="29" t="str">
        <f t="shared" si="9"/>
        <v/>
      </c>
      <c r="I41" s="29" t="str">
        <f t="shared" si="10"/>
        <v/>
      </c>
      <c r="K41" s="1" t="str">
        <f t="shared" si="13"/>
        <v>VENITURI TOTALE</v>
      </c>
      <c r="L41" s="29" t="str">
        <f t="shared" si="11"/>
        <v/>
      </c>
      <c r="M41" s="29" t="str">
        <f t="shared" si="12"/>
        <v/>
      </c>
    </row>
    <row r="42" spans="1:13" s="1" customFormat="1" ht="15.75" x14ac:dyDescent="0.25">
      <c r="A42" s="137" t="str">
        <f>'2 Cont RP'!A40</f>
        <v>CHELTUIELI TOTALE</v>
      </c>
      <c r="B42" s="138">
        <f>'2 Cont RP'!B40</f>
        <v>0</v>
      </c>
      <c r="C42" s="138">
        <f>'2 Cont RP'!C40</f>
        <v>0</v>
      </c>
      <c r="D42" s="138">
        <f>'2 Cont RP'!D40</f>
        <v>0</v>
      </c>
      <c r="F42" s="137" t="str">
        <f t="shared" si="7"/>
        <v>CHELTUIELI TOTALE</v>
      </c>
      <c r="G42" s="29" t="str">
        <f t="shared" si="8"/>
        <v/>
      </c>
      <c r="H42" s="29" t="str">
        <f t="shared" si="9"/>
        <v/>
      </c>
      <c r="I42" s="29" t="str">
        <f t="shared" si="10"/>
        <v/>
      </c>
      <c r="K42" s="7" t="str">
        <f t="shared" si="13"/>
        <v>CHELTUIELI TOTALE</v>
      </c>
      <c r="L42" s="29" t="str">
        <f t="shared" si="11"/>
        <v/>
      </c>
      <c r="M42" s="29" t="str">
        <f t="shared" si="12"/>
        <v/>
      </c>
    </row>
    <row r="43" spans="1:13" s="2" customFormat="1" ht="15.75" x14ac:dyDescent="0.25">
      <c r="A43" s="136" t="str">
        <f>'2 Cont RP'!A41</f>
        <v xml:space="preserve">REZULTATUL PATRIMONIAL AL EXERCIŢIULUI </v>
      </c>
      <c r="B43" s="212">
        <f>'2 Cont RP'!B41</f>
        <v>0</v>
      </c>
      <c r="C43" s="212">
        <f>'2 Cont RP'!C41</f>
        <v>0</v>
      </c>
      <c r="D43" s="212">
        <f>'2 Cont RP'!D41</f>
        <v>0</v>
      </c>
      <c r="F43" s="136" t="str">
        <f t="shared" si="7"/>
        <v xml:space="preserve">REZULTATUL PATRIMONIAL AL EXERCIŢIULUI </v>
      </c>
      <c r="G43" s="214" t="str">
        <f t="shared" si="8"/>
        <v/>
      </c>
      <c r="H43" s="214" t="str">
        <f t="shared" si="9"/>
        <v/>
      </c>
      <c r="I43" s="214" t="str">
        <f t="shared" si="10"/>
        <v/>
      </c>
      <c r="K43" s="136" t="str">
        <f t="shared" si="13"/>
        <v xml:space="preserve">REZULTATUL PATRIMONIAL AL EXERCIŢIULUI </v>
      </c>
      <c r="L43" s="214" t="str">
        <f t="shared" si="11"/>
        <v/>
      </c>
      <c r="M43" s="214" t="str">
        <f t="shared" si="12"/>
        <v/>
      </c>
    </row>
    <row r="44" spans="1:13" s="1" customFormat="1" ht="15.75" x14ac:dyDescent="0.25">
      <c r="A44" s="2"/>
      <c r="B44" s="25"/>
      <c r="C44" s="25"/>
      <c r="D44" s="25"/>
    </row>
    <row r="45" spans="1:13" s="1" customFormat="1" ht="15.75" x14ac:dyDescent="0.25">
      <c r="B45" s="25"/>
      <c r="C45" s="25"/>
      <c r="D45" s="25"/>
    </row>
    <row r="46" spans="1:13" s="1" customFormat="1" ht="31.5" x14ac:dyDescent="0.25">
      <c r="A46" s="219" t="s">
        <v>393</v>
      </c>
    </row>
    <row r="47" spans="1:13" s="1" customFormat="1" ht="15.75" x14ac:dyDescent="0.25">
      <c r="A47" s="220" t="s">
        <v>394</v>
      </c>
      <c r="B47" s="210" t="str">
        <f>B30</f>
        <v>N-2</v>
      </c>
      <c r="C47" s="210" t="str">
        <f>C30</f>
        <v>N-1</v>
      </c>
      <c r="D47" s="210" t="str">
        <f>D30</f>
        <v>N</v>
      </c>
    </row>
    <row r="48" spans="1:13" s="1" customFormat="1" ht="15.75" x14ac:dyDescent="0.25">
      <c r="A48" s="1" t="s">
        <v>395</v>
      </c>
      <c r="B48" s="25" t="e">
        <f>'2 Cont RP'!B11/'2 Cont RP'!B$34</f>
        <v>#DIV/0!</v>
      </c>
      <c r="C48" s="25" t="e">
        <f>'2 Cont RP'!C11/'2 Cont RP'!C$34</f>
        <v>#DIV/0!</v>
      </c>
      <c r="D48" s="25" t="e">
        <f>'2 Cont RP'!D11/'2 Cont RP'!D$34</f>
        <v>#DIV/0!</v>
      </c>
    </row>
    <row r="49" spans="1:4" s="1" customFormat="1" ht="15.75" x14ac:dyDescent="0.25">
      <c r="A49" s="1" t="s">
        <v>396</v>
      </c>
      <c r="B49" s="25" t="e">
        <f>'2 Cont RP'!B12/'2 Cont RP'!B$34</f>
        <v>#DIV/0!</v>
      </c>
      <c r="C49" s="25" t="e">
        <f>'2 Cont RP'!C12/'2 Cont RP'!C$34</f>
        <v>#DIV/0!</v>
      </c>
      <c r="D49" s="25" t="e">
        <f>'2 Cont RP'!D12/'2 Cont RP'!D$34</f>
        <v>#DIV/0!</v>
      </c>
    </row>
    <row r="50" spans="1:4" s="1" customFormat="1" ht="15.75" x14ac:dyDescent="0.25">
      <c r="A50" s="1" t="s">
        <v>397</v>
      </c>
      <c r="B50" s="25" t="e">
        <f>'2 Cont RP'!B13/'2 Cont RP'!B$34</f>
        <v>#DIV/0!</v>
      </c>
      <c r="C50" s="25" t="e">
        <f>'2 Cont RP'!C13/'2 Cont RP'!C$34</f>
        <v>#DIV/0!</v>
      </c>
      <c r="D50" s="25" t="e">
        <f>'2 Cont RP'!D13/'2 Cont RP'!D$34</f>
        <v>#DIV/0!</v>
      </c>
    </row>
    <row r="51" spans="1:4" s="1" customFormat="1" ht="15.75" x14ac:dyDescent="0.25">
      <c r="A51" s="1" t="s">
        <v>398</v>
      </c>
      <c r="B51" s="25" t="e">
        <f>'2 Cont RP'!B14/'2 Cont RP'!B$34</f>
        <v>#DIV/0!</v>
      </c>
      <c r="C51" s="25" t="e">
        <f>'2 Cont RP'!C14/'2 Cont RP'!C$34</f>
        <v>#DIV/0!</v>
      </c>
      <c r="D51" s="25" t="e">
        <f>'2 Cont RP'!D14/'2 Cont RP'!D$34</f>
        <v>#DIV/0!</v>
      </c>
    </row>
    <row r="52" spans="1:4" s="1" customFormat="1" ht="15.75" x14ac:dyDescent="0.25">
      <c r="A52" s="1" t="s">
        <v>355</v>
      </c>
      <c r="B52" s="25" t="e">
        <f>'2 Cont RP'!B15/'2 Cont RP'!B$34</f>
        <v>#DIV/0!</v>
      </c>
      <c r="C52" s="25" t="e">
        <f>'2 Cont RP'!C15/'2 Cont RP'!C$34</f>
        <v>#DIV/0!</v>
      </c>
      <c r="D52" s="25" t="e">
        <f>'2 Cont RP'!D15/'2 Cont RP'!D$34</f>
        <v>#DIV/0!</v>
      </c>
    </row>
    <row r="53" spans="1:4" s="1" customFormat="1" ht="15.75" x14ac:dyDescent="0.25">
      <c r="A53" s="1" t="s">
        <v>366</v>
      </c>
      <c r="B53" s="25" t="e">
        <f>B34/B$41</f>
        <v>#DIV/0!</v>
      </c>
      <c r="C53" s="25" t="e">
        <f>C34/C$41</f>
        <v>#DIV/0!</v>
      </c>
      <c r="D53" s="25" t="e">
        <f>D34/D$41</f>
        <v>#DIV/0!</v>
      </c>
    </row>
    <row r="54" spans="1:4" s="15" customFormat="1" ht="15.75" x14ac:dyDescent="0.25">
      <c r="A54" s="137" t="s">
        <v>370</v>
      </c>
      <c r="B54" s="221" t="e">
        <f>B38/B$41</f>
        <v>#DIV/0!</v>
      </c>
      <c r="C54" s="221" t="e">
        <f>C38/C$41</f>
        <v>#DIV/0!</v>
      </c>
      <c r="D54" s="221" t="e">
        <f>D38/D$41</f>
        <v>#DIV/0!</v>
      </c>
    </row>
    <row r="55" spans="1:4" s="1" customFormat="1" ht="15.75" x14ac:dyDescent="0.25">
      <c r="A55" s="220" t="s">
        <v>399</v>
      </c>
      <c r="B55" s="210" t="str">
        <f>B47</f>
        <v>N-2</v>
      </c>
      <c r="C55" s="210" t="str">
        <f>C47</f>
        <v>N-1</v>
      </c>
      <c r="D55" s="210" t="str">
        <f>D47</f>
        <v>N</v>
      </c>
    </row>
    <row r="56" spans="1:4" s="1" customFormat="1" ht="15.75" x14ac:dyDescent="0.25">
      <c r="A56" s="1" t="s">
        <v>400</v>
      </c>
      <c r="B56" s="25" t="e">
        <f>'2 Cont RP'!B17/'2 Cont RP'!B$40</f>
        <v>#DIV/0!</v>
      </c>
      <c r="C56" s="25" t="e">
        <f>'2 Cont RP'!C17/'2 Cont RP'!C$40</f>
        <v>#DIV/0!</v>
      </c>
      <c r="D56" s="25" t="e">
        <f>'2 Cont RP'!D17/'2 Cont RP'!D$40</f>
        <v>#DIV/0!</v>
      </c>
    </row>
    <row r="57" spans="1:4" s="1" customFormat="1" ht="15.75" x14ac:dyDescent="0.25">
      <c r="A57" s="1" t="s">
        <v>401</v>
      </c>
      <c r="B57" s="25" t="e">
        <f>'2 Cont RP'!B18/'2 Cont RP'!B$40</f>
        <v>#DIV/0!</v>
      </c>
      <c r="C57" s="25" t="e">
        <f>'2 Cont RP'!C18/'2 Cont RP'!C$40</f>
        <v>#DIV/0!</v>
      </c>
      <c r="D57" s="25" t="e">
        <f>'2 Cont RP'!D18/'2 Cont RP'!D$40</f>
        <v>#DIV/0!</v>
      </c>
    </row>
    <row r="58" spans="1:4" s="1" customFormat="1" ht="15.75" x14ac:dyDescent="0.25">
      <c r="A58" s="1" t="s">
        <v>402</v>
      </c>
      <c r="B58" s="25" t="e">
        <f>'2 Cont RP'!B19/'2 Cont RP'!B$40</f>
        <v>#DIV/0!</v>
      </c>
      <c r="C58" s="25" t="e">
        <f>'2 Cont RP'!C19/'2 Cont RP'!C$40</f>
        <v>#DIV/0!</v>
      </c>
      <c r="D58" s="25" t="e">
        <f>'2 Cont RP'!D19/'2 Cont RP'!D$40</f>
        <v>#DIV/0!</v>
      </c>
    </row>
    <row r="59" spans="1:4" s="1" customFormat="1" ht="15.75" x14ac:dyDescent="0.25">
      <c r="A59" s="1" t="s">
        <v>403</v>
      </c>
      <c r="B59" s="25" t="e">
        <f>'2 Cont RP'!B20/'2 Cont RP'!B$40</f>
        <v>#DIV/0!</v>
      </c>
      <c r="C59" s="25" t="e">
        <f>'2 Cont RP'!C20/'2 Cont RP'!C$40</f>
        <v>#DIV/0!</v>
      </c>
      <c r="D59" s="25" t="e">
        <f>'2 Cont RP'!D20/'2 Cont RP'!D$40</f>
        <v>#DIV/0!</v>
      </c>
    </row>
    <row r="60" spans="1:4" s="1" customFormat="1" ht="15.75" x14ac:dyDescent="0.25">
      <c r="A60" s="1" t="s">
        <v>404</v>
      </c>
      <c r="B60" s="25" t="e">
        <f>'2 Cont RP'!B21/'2 Cont RP'!B$40</f>
        <v>#DIV/0!</v>
      </c>
      <c r="C60" s="25" t="e">
        <f>'2 Cont RP'!C21/'2 Cont RP'!C$40</f>
        <v>#DIV/0!</v>
      </c>
      <c r="D60" s="25" t="e">
        <f>'2 Cont RP'!D21/'2 Cont RP'!D$40</f>
        <v>#DIV/0!</v>
      </c>
    </row>
    <row r="61" spans="1:4" s="1" customFormat="1" ht="15.75" x14ac:dyDescent="0.25">
      <c r="A61" s="1" t="s">
        <v>362</v>
      </c>
      <c r="B61" s="25" t="e">
        <f>'2 Cont RP'!B22/'2 Cont RP'!B$40</f>
        <v>#DIV/0!</v>
      </c>
      <c r="C61" s="25" t="e">
        <f>'2 Cont RP'!C22/'2 Cont RP'!C$40</f>
        <v>#DIV/0!</v>
      </c>
      <c r="D61" s="25" t="e">
        <f>'2 Cont RP'!D22/'2 Cont RP'!D$40</f>
        <v>#DIV/0!</v>
      </c>
    </row>
    <row r="62" spans="1:4" s="1" customFormat="1" ht="15.75" x14ac:dyDescent="0.25">
      <c r="A62" s="1" t="s">
        <v>367</v>
      </c>
      <c r="B62" s="25" t="e">
        <f>B35/B$42</f>
        <v>#DIV/0!</v>
      </c>
      <c r="C62" s="25" t="e">
        <f>C35/C$42</f>
        <v>#DIV/0!</v>
      </c>
      <c r="D62" s="25" t="e">
        <f>D35/D$42</f>
        <v>#DIV/0!</v>
      </c>
    </row>
    <row r="63" spans="1:4" s="1" customFormat="1" ht="15.75" x14ac:dyDescent="0.25">
      <c r="A63" s="137" t="s">
        <v>371</v>
      </c>
      <c r="B63" s="221" t="e">
        <f>B39/B$42</f>
        <v>#DIV/0!</v>
      </c>
      <c r="C63" s="221" t="e">
        <f>C39/C$42</f>
        <v>#DIV/0!</v>
      </c>
      <c r="D63" s="221" t="e">
        <f>D39/D$42</f>
        <v>#DIV/0!</v>
      </c>
    </row>
    <row r="64" spans="1:4" s="15" customFormat="1" ht="15" x14ac:dyDescent="0.2"/>
    <row r="67" spans="2:4" s="15" customFormat="1" ht="15" x14ac:dyDescent="0.2">
      <c r="B67" s="26"/>
      <c r="C67" s="26"/>
      <c r="D67" s="26"/>
    </row>
    <row r="68" spans="2:4" s="15" customFormat="1" ht="15" x14ac:dyDescent="0.2">
      <c r="B68" s="26"/>
      <c r="C68" s="26"/>
      <c r="D68" s="26"/>
    </row>
    <row r="69" spans="2:4" s="15" customFormat="1" ht="15" x14ac:dyDescent="0.2">
      <c r="B69" s="26"/>
      <c r="C69" s="26"/>
      <c r="D69" s="26"/>
    </row>
    <row r="70" spans="2:4" s="15" customFormat="1" ht="15" x14ac:dyDescent="0.2">
      <c r="B70" s="26"/>
      <c r="C70" s="26"/>
      <c r="D70" s="26"/>
    </row>
    <row r="71" spans="2:4" s="15" customFormat="1" ht="15" x14ac:dyDescent="0.2">
      <c r="B71" s="26"/>
      <c r="C71" s="26"/>
      <c r="D71" s="26"/>
    </row>
    <row r="72" spans="2:4" s="15" customFormat="1" ht="15" x14ac:dyDescent="0.2">
      <c r="B72" s="26"/>
      <c r="C72" s="26"/>
      <c r="D72" s="26"/>
    </row>
    <row r="73" spans="2:4" s="15" customFormat="1" ht="15" x14ac:dyDescent="0.2">
      <c r="B73" s="26"/>
      <c r="C73" s="26"/>
      <c r="D73" s="26"/>
    </row>
    <row r="74" spans="2:4" s="15" customFormat="1" ht="15" x14ac:dyDescent="0.2">
      <c r="B74" s="26"/>
      <c r="C74" s="26"/>
      <c r="D74" s="26"/>
    </row>
    <row r="75" spans="2:4" s="15" customFormat="1" ht="15" x14ac:dyDescent="0.2">
      <c r="B75" s="26"/>
      <c r="C75" s="26"/>
      <c r="D75" s="26"/>
    </row>
    <row r="76" spans="2:4" s="15" customFormat="1" ht="15" x14ac:dyDescent="0.2">
      <c r="B76" s="26"/>
      <c r="C76" s="26"/>
      <c r="D76" s="26"/>
    </row>
    <row r="77" spans="2:4" s="15" customFormat="1" ht="15" x14ac:dyDescent="0.2">
      <c r="B77" s="26"/>
      <c r="C77" s="26"/>
      <c r="D77" s="26"/>
    </row>
    <row r="78" spans="2:4" s="15" customFormat="1" ht="15" x14ac:dyDescent="0.2">
      <c r="B78" s="26"/>
      <c r="C78" s="26"/>
      <c r="D78" s="26"/>
    </row>
    <row r="79" spans="2:4" s="15" customFormat="1" ht="15" x14ac:dyDescent="0.2">
      <c r="B79" s="26"/>
      <c r="C79" s="26"/>
      <c r="D79" s="26"/>
    </row>
    <row r="80" spans="2:4" s="15" customFormat="1" ht="15" x14ac:dyDescent="0.2">
      <c r="B80" s="26"/>
      <c r="C80" s="26"/>
      <c r="D80" s="26"/>
    </row>
  </sheetData>
  <mergeCells count="6">
    <mergeCell ref="A2:D2"/>
    <mergeCell ref="A3:D3"/>
    <mergeCell ref="F3:I3"/>
    <mergeCell ref="K3:M3"/>
    <mergeCell ref="F29:I29"/>
    <mergeCell ref="K29:M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99"/>
  <sheetViews>
    <sheetView workbookViewId="0">
      <selection activeCell="B23" sqref="B23"/>
    </sheetView>
  </sheetViews>
  <sheetFormatPr defaultRowHeight="15" x14ac:dyDescent="0.2"/>
  <cols>
    <col min="1" max="1" width="54.5703125" style="481" customWidth="1"/>
    <col min="2" max="2" width="71.42578125" style="491" customWidth="1"/>
    <col min="3" max="3" width="13.85546875" style="127" customWidth="1"/>
    <col min="4" max="4" width="15.42578125" style="127" customWidth="1"/>
    <col min="5" max="5" width="15.5703125" style="127" customWidth="1"/>
    <col min="6" max="7" width="9.140625" style="35"/>
    <col min="8" max="8" width="57.42578125" style="35" customWidth="1"/>
    <col min="9" max="11" width="12" style="35" customWidth="1"/>
  </cols>
  <sheetData>
    <row r="1" spans="1:11" ht="20.25" x14ac:dyDescent="0.3">
      <c r="A1" s="874" t="s">
        <v>120</v>
      </c>
      <c r="B1" s="874"/>
      <c r="C1" s="874"/>
      <c r="D1" s="874"/>
      <c r="E1" s="874"/>
      <c r="F1" s="34"/>
      <c r="G1" s="33"/>
    </row>
    <row r="2" spans="1:11" ht="19.5" x14ac:dyDescent="0.35">
      <c r="A2" s="875" t="s">
        <v>791</v>
      </c>
      <c r="B2" s="875"/>
      <c r="C2" s="875"/>
      <c r="D2" s="875"/>
      <c r="E2" s="875"/>
      <c r="F2" s="34"/>
      <c r="G2" s="33"/>
    </row>
    <row r="3" spans="1:11" ht="15.75" x14ac:dyDescent="0.25">
      <c r="A3" s="477"/>
      <c r="B3" s="487"/>
      <c r="C3" s="478"/>
      <c r="D3" s="478"/>
      <c r="E3" s="478"/>
      <c r="F3" s="34"/>
      <c r="G3" s="33"/>
    </row>
    <row r="4" spans="1:11" ht="20.25" x14ac:dyDescent="0.3">
      <c r="A4" s="874" t="s">
        <v>19</v>
      </c>
      <c r="B4" s="874"/>
      <c r="C4" s="874"/>
      <c r="D4" s="874"/>
      <c r="E4" s="874"/>
      <c r="F4" s="34"/>
      <c r="G4" s="33"/>
    </row>
    <row r="5" spans="1:11" ht="106.5" customHeight="1" x14ac:dyDescent="0.25">
      <c r="A5" s="873" t="s">
        <v>592</v>
      </c>
      <c r="B5" s="873"/>
      <c r="C5" s="873"/>
      <c r="D5" s="873"/>
      <c r="E5" s="873"/>
      <c r="F5" s="34"/>
      <c r="G5" s="33"/>
    </row>
    <row r="6" spans="1:11" ht="15.75" x14ac:dyDescent="0.25">
      <c r="A6" s="740"/>
      <c r="B6" s="741" t="s">
        <v>130</v>
      </c>
      <c r="C6" s="724" t="str">
        <f>C35</f>
        <v>N-2</v>
      </c>
      <c r="D6" s="724" t="str">
        <f>D35</f>
        <v>N-1</v>
      </c>
      <c r="E6" s="724" t="str">
        <f>E35</f>
        <v>N</v>
      </c>
      <c r="F6" s="34"/>
      <c r="G6" s="33"/>
    </row>
    <row r="7" spans="1:11" ht="15.75" x14ac:dyDescent="0.25">
      <c r="A7" s="742" t="s">
        <v>263</v>
      </c>
      <c r="B7" s="741" t="s">
        <v>264</v>
      </c>
      <c r="C7" s="729">
        <f>'Analiza financiara-extinsa'!B11-'Analiza financiara-extinsa'!B12-'Analiza financiara-extinsa'!B22</f>
        <v>0</v>
      </c>
      <c r="D7" s="729">
        <f>'Analiza financiara-extinsa'!C11-'Analiza financiara-extinsa'!C12-'Analiza financiara-extinsa'!C22</f>
        <v>0</v>
      </c>
      <c r="E7" s="729">
        <f>'Analiza financiara-extinsa'!D11-'Analiza financiara-extinsa'!D12-'Analiza financiara-extinsa'!D22</f>
        <v>0</v>
      </c>
      <c r="F7" s="172"/>
      <c r="G7" s="33"/>
    </row>
    <row r="8" spans="1:11" ht="15.75" x14ac:dyDescent="0.25">
      <c r="A8" s="742" t="s">
        <v>131</v>
      </c>
      <c r="B8" s="741" t="s">
        <v>405</v>
      </c>
      <c r="C8" s="729">
        <f>'1 Bilant'!B77+'1 Bilant'!B50-'1 Bilant'!B20</f>
        <v>0</v>
      </c>
      <c r="D8" s="729">
        <f>'1 Bilant'!C77+'1 Bilant'!C50-'1 Bilant'!C20</f>
        <v>0</v>
      </c>
      <c r="E8" s="729">
        <f>'1 Bilant'!D77+'1 Bilant'!D50-'1 Bilant'!D20</f>
        <v>0</v>
      </c>
      <c r="F8" s="34"/>
      <c r="G8" s="33"/>
    </row>
    <row r="9" spans="1:11" ht="15.75" x14ac:dyDescent="0.25">
      <c r="A9" s="743" t="s">
        <v>132</v>
      </c>
      <c r="B9" s="741" t="s">
        <v>133</v>
      </c>
      <c r="C9" s="729">
        <f>('Analiza financiara-extinsa'!B6-'Analiza financiara-extinsa'!B10)-('Analiza financiara-extinsa'!B12-'Analiza financiara-extinsa'!B16-'Analiza financiara-extinsa'!B17)</f>
        <v>0</v>
      </c>
      <c r="D9" s="729">
        <f>('Analiza financiara-extinsa'!C6-'Analiza financiara-extinsa'!C10)-('Analiza financiara-extinsa'!C12-'Analiza financiara-extinsa'!C16-'Analiza financiara-extinsa'!C17)</f>
        <v>0</v>
      </c>
      <c r="E9" s="729">
        <f>('Analiza financiara-extinsa'!D6-'Analiza financiara-extinsa'!D10)-('Analiza financiara-extinsa'!D12-'Analiza financiara-extinsa'!D16-'Analiza financiara-extinsa'!D17)</f>
        <v>0</v>
      </c>
      <c r="F9" s="34"/>
      <c r="G9" s="33"/>
    </row>
    <row r="10" spans="1:11" ht="15.75" x14ac:dyDescent="0.25">
      <c r="A10" s="743" t="s">
        <v>134</v>
      </c>
      <c r="B10" s="741" t="s">
        <v>137</v>
      </c>
      <c r="C10" s="729">
        <f>C8-C9</f>
        <v>0</v>
      </c>
      <c r="D10" s="729">
        <f>D8-D9</f>
        <v>0</v>
      </c>
      <c r="E10" s="729">
        <f>E8-E9</f>
        <v>0</v>
      </c>
      <c r="F10" s="34"/>
      <c r="G10" s="33"/>
    </row>
    <row r="11" spans="1:11" ht="15.75" x14ac:dyDescent="0.25">
      <c r="A11" s="743" t="s">
        <v>20</v>
      </c>
      <c r="B11" s="741" t="s">
        <v>591</v>
      </c>
      <c r="C11" s="729"/>
      <c r="D11" s="729">
        <f>D10-C10</f>
        <v>0</v>
      </c>
      <c r="E11" s="729">
        <f>E10-D10</f>
        <v>0</v>
      </c>
      <c r="F11" s="34"/>
      <c r="G11" s="33"/>
    </row>
    <row r="12" spans="1:11" ht="15.75" x14ac:dyDescent="0.25">
      <c r="A12" s="743" t="s">
        <v>138</v>
      </c>
      <c r="B12" s="741" t="s">
        <v>21</v>
      </c>
      <c r="C12" s="744" t="str">
        <f>IFERROR(C9/C8,"")</f>
        <v/>
      </c>
      <c r="D12" s="744" t="str">
        <f t="shared" ref="D12:E12" si="0">IFERROR(D9/D8,"")</f>
        <v/>
      </c>
      <c r="E12" s="744" t="str">
        <f t="shared" si="0"/>
        <v/>
      </c>
      <c r="F12" s="34"/>
      <c r="G12" s="33"/>
    </row>
    <row r="13" spans="1:11" ht="15.75" x14ac:dyDescent="0.25">
      <c r="A13" s="477"/>
      <c r="B13" s="487"/>
      <c r="C13" s="478"/>
      <c r="D13" s="478"/>
      <c r="E13" s="478"/>
      <c r="F13" s="34"/>
      <c r="G13" s="33"/>
    </row>
    <row r="14" spans="1:11" ht="20.25" x14ac:dyDescent="0.3">
      <c r="A14" s="874" t="s">
        <v>121</v>
      </c>
      <c r="B14" s="874"/>
      <c r="C14" s="874"/>
      <c r="D14" s="874"/>
      <c r="E14" s="874"/>
      <c r="F14" s="34"/>
      <c r="G14" s="33"/>
      <c r="H14" s="2"/>
      <c r="I14" s="24"/>
      <c r="J14" s="24"/>
      <c r="K14" s="24"/>
    </row>
    <row r="15" spans="1:11" ht="117" customHeight="1" x14ac:dyDescent="0.25">
      <c r="A15" s="873" t="s">
        <v>593</v>
      </c>
      <c r="B15" s="873"/>
      <c r="C15" s="873"/>
      <c r="D15" s="873"/>
      <c r="E15" s="873"/>
      <c r="F15" s="34"/>
      <c r="G15" s="33"/>
      <c r="H15" s="2"/>
      <c r="I15" s="24"/>
      <c r="J15" s="24"/>
      <c r="K15" s="24"/>
    </row>
    <row r="16" spans="1:11" ht="15.75" x14ac:dyDescent="0.25">
      <c r="A16" s="745"/>
      <c r="B16" s="741" t="s">
        <v>130</v>
      </c>
      <c r="C16" s="746" t="str">
        <f>C6</f>
        <v>N-2</v>
      </c>
      <c r="D16" s="746" t="str">
        <f>D6</f>
        <v>N-1</v>
      </c>
      <c r="E16" s="746" t="str">
        <f>E6</f>
        <v>N</v>
      </c>
      <c r="F16" s="34"/>
      <c r="G16" s="33"/>
      <c r="H16" s="2"/>
      <c r="I16" s="24"/>
      <c r="J16" s="24"/>
      <c r="K16" s="24"/>
    </row>
    <row r="17" spans="1:11" ht="15.75" x14ac:dyDescent="0.25">
      <c r="A17" s="747" t="str">
        <f>'2 Cont RP'!A15</f>
        <v xml:space="preserve">TOTAL VENITURI OPERAŢIONALE </v>
      </c>
      <c r="B17" s="748"/>
      <c r="C17" s="749">
        <f>'Analiza financiara-extinsa'!B31</f>
        <v>0</v>
      </c>
      <c r="D17" s="749">
        <f>'Analiza financiara-extinsa'!C31</f>
        <v>0</v>
      </c>
      <c r="E17" s="749">
        <f>'Analiza financiara-extinsa'!D31</f>
        <v>0</v>
      </c>
      <c r="F17" s="34"/>
      <c r="G17" s="33"/>
      <c r="H17" s="2"/>
      <c r="I17" s="24"/>
      <c r="J17" s="24"/>
      <c r="K17" s="24"/>
    </row>
    <row r="18" spans="1:11" ht="15.75" x14ac:dyDescent="0.25">
      <c r="A18" s="747" t="str">
        <f>'2 Cont RP'!A22</f>
        <v>TOTAL CHELTUIELI OPERAŢIONALE</v>
      </c>
      <c r="B18" s="748"/>
      <c r="C18" s="749">
        <f>'Analiza financiara-extinsa'!B32</f>
        <v>0</v>
      </c>
      <c r="D18" s="749">
        <f>'Analiza financiara-extinsa'!C32</f>
        <v>0</v>
      </c>
      <c r="E18" s="749">
        <f>'Analiza financiara-extinsa'!D32</f>
        <v>0</v>
      </c>
      <c r="F18" s="34"/>
      <c r="G18" s="33"/>
      <c r="H18" s="2"/>
      <c r="I18" s="24"/>
      <c r="J18" s="24"/>
      <c r="K18" s="24"/>
    </row>
    <row r="19" spans="1:11" s="4" customFormat="1" ht="15.75" x14ac:dyDescent="0.25">
      <c r="A19" s="745" t="str">
        <f>'2 Cont RP'!A23</f>
        <v xml:space="preserve">REZULTATUL DIN ACTIVITATEA OPERAŢIONALĂ </v>
      </c>
      <c r="B19" s="750" t="s">
        <v>406</v>
      </c>
      <c r="C19" s="751">
        <f>'Analiza financiara-extinsa'!B33</f>
        <v>0</v>
      </c>
      <c r="D19" s="751">
        <f>'Analiza financiara-extinsa'!C33</f>
        <v>0</v>
      </c>
      <c r="E19" s="751">
        <f>'Analiza financiara-extinsa'!D33</f>
        <v>0</v>
      </c>
      <c r="F19" s="135"/>
      <c r="G19" s="31"/>
      <c r="H19" s="2"/>
      <c r="I19" s="24"/>
      <c r="J19" s="24"/>
      <c r="K19" s="24"/>
    </row>
    <row r="20" spans="1:11" ht="15.75" x14ac:dyDescent="0.25">
      <c r="A20" s="747" t="str">
        <f>'2 Cont RP'!A26</f>
        <v>VENITURI FINANCIARE</v>
      </c>
      <c r="B20" s="748"/>
      <c r="C20" s="749">
        <f>'Analiza financiara-extinsa'!B34</f>
        <v>0</v>
      </c>
      <c r="D20" s="749">
        <f>'Analiza financiara-extinsa'!C34</f>
        <v>0</v>
      </c>
      <c r="E20" s="749">
        <f>'Analiza financiara-extinsa'!D34</f>
        <v>0</v>
      </c>
      <c r="F20" s="34"/>
      <c r="G20" s="33"/>
      <c r="H20" s="2"/>
      <c r="I20" s="24"/>
      <c r="J20" s="24"/>
      <c r="K20" s="24"/>
    </row>
    <row r="21" spans="1:11" ht="15.75" x14ac:dyDescent="0.25">
      <c r="A21" s="747" t="str">
        <f>'2 Cont RP'!A27</f>
        <v>CHELTUIELI FINANCIARE</v>
      </c>
      <c r="B21" s="748"/>
      <c r="C21" s="749">
        <f>'Analiza financiara-extinsa'!B35</f>
        <v>0</v>
      </c>
      <c r="D21" s="749">
        <f>'Analiza financiara-extinsa'!C35</f>
        <v>0</v>
      </c>
      <c r="E21" s="749">
        <f>'Analiza financiara-extinsa'!D35</f>
        <v>0</v>
      </c>
      <c r="F21" s="34"/>
      <c r="G21" s="33"/>
      <c r="H21" s="2"/>
      <c r="I21" s="24"/>
      <c r="J21" s="24"/>
      <c r="K21" s="24"/>
    </row>
    <row r="22" spans="1:11" s="4" customFormat="1" ht="15.75" x14ac:dyDescent="0.25">
      <c r="A22" s="745" t="str">
        <f>'2 Cont RP'!A28</f>
        <v>REZULTATUL DIN ACTIVITATEA FINANCIARĂ</v>
      </c>
      <c r="B22" s="750" t="s">
        <v>139</v>
      </c>
      <c r="C22" s="751">
        <f>'Analiza financiara-extinsa'!B36</f>
        <v>0</v>
      </c>
      <c r="D22" s="751">
        <f>'Analiza financiara-extinsa'!C36</f>
        <v>0</v>
      </c>
      <c r="E22" s="751">
        <f>'Analiza financiara-extinsa'!D36</f>
        <v>0</v>
      </c>
      <c r="F22" s="135"/>
      <c r="G22" s="31"/>
      <c r="H22" s="2"/>
      <c r="I22" s="24"/>
      <c r="J22" s="24"/>
      <c r="K22" s="24"/>
    </row>
    <row r="23" spans="1:11" s="4" customFormat="1" ht="31.5" x14ac:dyDescent="0.25">
      <c r="A23" s="745" t="str">
        <f>'2 Cont RP'!A31</f>
        <v xml:space="preserve">REZULTATUL DIN ACTIVITATEA CURENTĂ </v>
      </c>
      <c r="B23" s="750" t="s">
        <v>407</v>
      </c>
      <c r="C23" s="751">
        <f>'Analiza financiara-extinsa'!B37</f>
        <v>0</v>
      </c>
      <c r="D23" s="751">
        <f>'Analiza financiara-extinsa'!C37</f>
        <v>0</v>
      </c>
      <c r="E23" s="751">
        <f>'Analiza financiara-extinsa'!D37</f>
        <v>0</v>
      </c>
      <c r="F23" s="135"/>
      <c r="G23" s="31"/>
      <c r="H23" s="2"/>
      <c r="I23" s="24"/>
      <c r="J23" s="24"/>
      <c r="K23" s="24"/>
    </row>
    <row r="24" spans="1:11" ht="15.75" x14ac:dyDescent="0.25">
      <c r="A24" s="747" t="str">
        <f>'2 Cont RP'!A34</f>
        <v>VENITURI EXTRAORDINARE</v>
      </c>
      <c r="B24" s="748"/>
      <c r="C24" s="749">
        <f>'Analiza financiara-extinsa'!B38</f>
        <v>0</v>
      </c>
      <c r="D24" s="749">
        <f>'Analiza financiara-extinsa'!C38</f>
        <v>0</v>
      </c>
      <c r="E24" s="749">
        <f>'Analiza financiara-extinsa'!D38</f>
        <v>0</v>
      </c>
      <c r="F24" s="34"/>
      <c r="G24" s="33"/>
      <c r="H24" s="2"/>
      <c r="I24" s="24"/>
      <c r="J24" s="24"/>
      <c r="K24" s="24"/>
    </row>
    <row r="25" spans="1:11" ht="15.75" x14ac:dyDescent="0.25">
      <c r="A25" s="747" t="str">
        <f>'2 Cont RP'!A35</f>
        <v>CHELTUIELI  EXTRAORDINARE</v>
      </c>
      <c r="B25" s="748"/>
      <c r="C25" s="749">
        <f>'Analiza financiara-extinsa'!B39</f>
        <v>0</v>
      </c>
      <c r="D25" s="749">
        <f>'Analiza financiara-extinsa'!C39</f>
        <v>0</v>
      </c>
      <c r="E25" s="749">
        <f>'Analiza financiara-extinsa'!D39</f>
        <v>0</v>
      </c>
      <c r="F25" s="34"/>
      <c r="G25" s="33"/>
      <c r="H25" s="2"/>
      <c r="I25" s="24"/>
      <c r="J25" s="24"/>
      <c r="K25" s="24"/>
    </row>
    <row r="26" spans="1:11" s="4" customFormat="1" ht="15.75" x14ac:dyDescent="0.25">
      <c r="A26" s="745" t="str">
        <f>'2 Cont RP'!A36</f>
        <v xml:space="preserve">REZULTATUL DIN ACTIVITATEA EXTRAORDINARĂ </v>
      </c>
      <c r="B26" s="750" t="s">
        <v>140</v>
      </c>
      <c r="C26" s="751">
        <f>'Analiza financiara-extinsa'!B40</f>
        <v>0</v>
      </c>
      <c r="D26" s="751">
        <f>'Analiza financiara-extinsa'!C40</f>
        <v>0</v>
      </c>
      <c r="E26" s="751">
        <f>'Analiza financiara-extinsa'!D40</f>
        <v>0</v>
      </c>
      <c r="F26" s="135"/>
      <c r="G26" s="31"/>
      <c r="H26" s="2"/>
      <c r="I26" s="24"/>
      <c r="J26" s="24"/>
      <c r="K26" s="24"/>
    </row>
    <row r="27" spans="1:11" ht="15.75" x14ac:dyDescent="0.25">
      <c r="A27" s="747" t="str">
        <f>'2 Cont RP'!A39</f>
        <v>VENITURI TOTALE</v>
      </c>
      <c r="B27" s="748"/>
      <c r="C27" s="749">
        <f>'Analiza financiara-extinsa'!B41</f>
        <v>0</v>
      </c>
      <c r="D27" s="749">
        <f>'Analiza financiara-extinsa'!C41</f>
        <v>0</v>
      </c>
      <c r="E27" s="749">
        <f>'Analiza financiara-extinsa'!D41</f>
        <v>0</v>
      </c>
      <c r="F27" s="34"/>
      <c r="G27" s="33"/>
      <c r="H27" s="2"/>
      <c r="I27" s="24"/>
      <c r="J27" s="24"/>
      <c r="K27" s="24"/>
    </row>
    <row r="28" spans="1:11" ht="15.75" x14ac:dyDescent="0.25">
      <c r="A28" s="747" t="str">
        <f>'2 Cont RP'!A40</f>
        <v>CHELTUIELI TOTALE</v>
      </c>
      <c r="B28" s="748"/>
      <c r="C28" s="749">
        <f>'Analiza financiara-extinsa'!B42</f>
        <v>0</v>
      </c>
      <c r="D28" s="749">
        <f>'Analiza financiara-extinsa'!C42</f>
        <v>0</v>
      </c>
      <c r="E28" s="749">
        <f>'Analiza financiara-extinsa'!D42</f>
        <v>0</v>
      </c>
      <c r="F28" s="34"/>
      <c r="G28" s="33"/>
      <c r="H28" s="2"/>
      <c r="I28" s="24"/>
      <c r="J28" s="24"/>
      <c r="K28" s="24"/>
    </row>
    <row r="29" spans="1:11" s="4" customFormat="1" ht="15.75" x14ac:dyDescent="0.25">
      <c r="A29" s="745" t="str">
        <f>'2 Cont RP'!A41</f>
        <v xml:space="preserve">REZULTATUL PATRIMONIAL AL EXERCIŢIULUI </v>
      </c>
      <c r="B29" s="750" t="s">
        <v>408</v>
      </c>
      <c r="C29" s="751">
        <f>'Analiza financiara-extinsa'!B43</f>
        <v>0</v>
      </c>
      <c r="D29" s="751">
        <f>'Analiza financiara-extinsa'!C43</f>
        <v>0</v>
      </c>
      <c r="E29" s="751">
        <f>'Analiza financiara-extinsa'!D43</f>
        <v>0</v>
      </c>
      <c r="F29" s="135"/>
      <c r="G29" s="31"/>
      <c r="H29" s="2"/>
      <c r="I29" s="24"/>
      <c r="J29" s="24"/>
      <c r="K29" s="24"/>
    </row>
    <row r="30" spans="1:11" ht="15.75" x14ac:dyDescent="0.25">
      <c r="A30" s="477"/>
      <c r="B30" s="487"/>
      <c r="C30" s="478"/>
      <c r="D30" s="478"/>
      <c r="E30" s="478"/>
      <c r="F30" s="34"/>
      <c r="G30" s="33"/>
    </row>
    <row r="31" spans="1:11" ht="20.25" x14ac:dyDescent="0.3">
      <c r="A31" s="874" t="s">
        <v>17</v>
      </c>
      <c r="B31" s="874"/>
      <c r="C31" s="874"/>
      <c r="D31" s="874"/>
      <c r="E31" s="874"/>
      <c r="F31" s="34"/>
      <c r="G31" s="33"/>
      <c r="H31" s="2"/>
      <c r="I31" s="24"/>
      <c r="J31" s="24"/>
      <c r="K31" s="24"/>
    </row>
    <row r="32" spans="1:11" ht="15.75" x14ac:dyDescent="0.25">
      <c r="A32" s="127"/>
      <c r="B32" s="487"/>
      <c r="F32" s="34"/>
      <c r="G32" s="33"/>
    </row>
    <row r="33" spans="1:15" ht="19.5" x14ac:dyDescent="0.35">
      <c r="A33" s="480" t="s">
        <v>18</v>
      </c>
      <c r="B33" s="489"/>
      <c r="C33" s="477"/>
      <c r="D33" s="477"/>
      <c r="E33" s="477"/>
      <c r="F33" s="34"/>
      <c r="G33" s="33"/>
    </row>
    <row r="34" spans="1:15" ht="66.75" customHeight="1" x14ac:dyDescent="0.25">
      <c r="A34" s="873" t="s">
        <v>696</v>
      </c>
      <c r="B34" s="873"/>
      <c r="C34" s="873"/>
      <c r="D34" s="873"/>
      <c r="E34" s="873"/>
      <c r="F34" s="34"/>
      <c r="G34" s="33"/>
    </row>
    <row r="35" spans="1:15" ht="19.5" x14ac:dyDescent="0.35">
      <c r="A35" s="752"/>
      <c r="B35" s="741" t="s">
        <v>130</v>
      </c>
      <c r="C35" s="724" t="str">
        <f>'1 Bilant'!B9</f>
        <v>N-2</v>
      </c>
      <c r="D35" s="724" t="str">
        <f>'1 Bilant'!C9</f>
        <v>N-1</v>
      </c>
      <c r="E35" s="724" t="str">
        <f>'1 Bilant'!D9</f>
        <v>N</v>
      </c>
      <c r="F35" s="34"/>
      <c r="G35" s="33"/>
    </row>
    <row r="36" spans="1:15" ht="15.75" x14ac:dyDescent="0.25">
      <c r="A36" s="753" t="s">
        <v>409</v>
      </c>
      <c r="B36" s="741" t="s">
        <v>410</v>
      </c>
      <c r="C36" s="754" t="str">
        <f>IFERROR(C19/C$17,"")</f>
        <v/>
      </c>
      <c r="D36" s="754" t="str">
        <f t="shared" ref="D36:E36" si="1">IFERROR(D19/D$17,"")</f>
        <v/>
      </c>
      <c r="E36" s="754" t="str">
        <f t="shared" si="1"/>
        <v/>
      </c>
      <c r="F36" s="34"/>
      <c r="G36" s="33"/>
    </row>
    <row r="37" spans="1:15" ht="15.75" x14ac:dyDescent="0.25">
      <c r="A37" s="753" t="s">
        <v>135</v>
      </c>
      <c r="B37" s="741" t="s">
        <v>411</v>
      </c>
      <c r="C37" s="754" t="str">
        <f>IFERROR(C22/C$17,"")</f>
        <v/>
      </c>
      <c r="D37" s="754" t="str">
        <f t="shared" ref="D37:E37" si="2">IFERROR(D22/D$17,"")</f>
        <v/>
      </c>
      <c r="E37" s="754" t="str">
        <f t="shared" si="2"/>
        <v/>
      </c>
      <c r="F37" s="34"/>
      <c r="G37" s="33"/>
    </row>
    <row r="38" spans="1:15" ht="15.75" x14ac:dyDescent="0.25">
      <c r="A38" s="753" t="s">
        <v>412</v>
      </c>
      <c r="B38" s="741" t="s">
        <v>413</v>
      </c>
      <c r="C38" s="754" t="str">
        <f>IFERROR(C23/C$17,"")</f>
        <v/>
      </c>
      <c r="D38" s="754" t="str">
        <f t="shared" ref="D38:E38" si="3">IFERROR(D23/D$17,"")</f>
        <v/>
      </c>
      <c r="E38" s="754" t="str">
        <f t="shared" si="3"/>
        <v/>
      </c>
      <c r="F38" s="34"/>
      <c r="G38" s="33"/>
    </row>
    <row r="39" spans="1:15" ht="15.75" x14ac:dyDescent="0.25">
      <c r="A39" s="753" t="s">
        <v>136</v>
      </c>
      <c r="B39" s="741" t="s">
        <v>414</v>
      </c>
      <c r="C39" s="754" t="str">
        <f>IFERROR(C26/C$17,"")</f>
        <v/>
      </c>
      <c r="D39" s="754" t="str">
        <f t="shared" ref="D39:E39" si="4">IFERROR(D26/D$17,"")</f>
        <v/>
      </c>
      <c r="E39" s="754" t="str">
        <f t="shared" si="4"/>
        <v/>
      </c>
      <c r="F39" s="34"/>
      <c r="G39" s="33"/>
    </row>
    <row r="40" spans="1:15" ht="15.75" x14ac:dyDescent="0.25">
      <c r="A40" s="753" t="s">
        <v>415</v>
      </c>
      <c r="B40" s="741" t="s">
        <v>416</v>
      </c>
      <c r="C40" s="754" t="str">
        <f>IFERROR(C29/C$17,"")</f>
        <v/>
      </c>
      <c r="D40" s="754" t="str">
        <f t="shared" ref="D40:E40" si="5">IFERROR(D29/D$17,"")</f>
        <v/>
      </c>
      <c r="E40" s="754" t="str">
        <f t="shared" si="5"/>
        <v/>
      </c>
      <c r="F40" s="34"/>
      <c r="G40" s="33"/>
    </row>
    <row r="41" spans="1:15" ht="15.75" x14ac:dyDescent="0.25">
      <c r="B41" s="486"/>
      <c r="C41" s="482"/>
      <c r="D41" s="482"/>
      <c r="E41" s="482"/>
      <c r="F41" s="34"/>
      <c r="G41" s="33"/>
    </row>
    <row r="42" spans="1:15" s="15" customFormat="1" ht="15.75" x14ac:dyDescent="0.25">
      <c r="A42" s="483"/>
      <c r="B42" s="490"/>
      <c r="C42" s="483"/>
      <c r="D42" s="483"/>
      <c r="E42" s="483"/>
      <c r="F42" s="37"/>
      <c r="G42" s="37"/>
      <c r="L42" s="7"/>
      <c r="M42" s="1"/>
      <c r="N42" s="1"/>
      <c r="O42" s="1"/>
    </row>
    <row r="43" spans="1:15" s="15" customFormat="1" ht="15.75" hidden="1" x14ac:dyDescent="0.25">
      <c r="A43" s="40" t="s">
        <v>417</v>
      </c>
      <c r="B43" s="486"/>
      <c r="C43" s="134"/>
      <c r="D43" s="134"/>
      <c r="E43" s="134"/>
      <c r="F43" s="37"/>
      <c r="G43" s="37"/>
      <c r="H43" s="37"/>
      <c r="I43" s="37"/>
      <c r="J43" s="37"/>
      <c r="K43" s="37"/>
      <c r="L43" s="7"/>
    </row>
    <row r="44" spans="1:15" s="15" customFormat="1" ht="15.75" hidden="1" x14ac:dyDescent="0.25">
      <c r="A44" s="38" t="s">
        <v>24</v>
      </c>
      <c r="B44" s="486" t="s">
        <v>418</v>
      </c>
      <c r="C44" s="482" t="str">
        <f>IFERROR('1 Bilant'!B44/'2 Cont RP'!B15,"")</f>
        <v/>
      </c>
      <c r="D44" s="482" t="str">
        <f>IFERROR('1 Bilant'!C44/'2 Cont RP'!C15,"")</f>
        <v/>
      </c>
      <c r="E44" s="482" t="str">
        <f>IFERROR('1 Bilant'!D44/'2 Cont RP'!D15,"")</f>
        <v/>
      </c>
      <c r="F44" s="37"/>
      <c r="G44" s="37"/>
      <c r="H44" s="37"/>
      <c r="I44" s="37"/>
      <c r="J44" s="37"/>
      <c r="K44" s="37"/>
      <c r="L44" s="7"/>
    </row>
    <row r="45" spans="1:15" s="15" customFormat="1" ht="15.75" hidden="1" x14ac:dyDescent="0.25">
      <c r="A45" s="38" t="s">
        <v>419</v>
      </c>
      <c r="B45" s="486" t="s">
        <v>420</v>
      </c>
      <c r="C45" s="482" t="str">
        <f>IFERROR('1 Bilant'!B20/'2 Cont RP'!B15,"")</f>
        <v/>
      </c>
      <c r="D45" s="482" t="str">
        <f>IFERROR('1 Bilant'!C20/'2 Cont RP'!C15,"")</f>
        <v/>
      </c>
      <c r="E45" s="482" t="str">
        <f>IFERROR('1 Bilant'!D20/'2 Cont RP'!D15,"")</f>
        <v/>
      </c>
      <c r="F45" s="37"/>
      <c r="G45" s="37"/>
      <c r="H45" s="37"/>
      <c r="I45" s="37"/>
      <c r="J45" s="37"/>
      <c r="K45" s="37"/>
      <c r="L45" s="7"/>
    </row>
    <row r="46" spans="1:15" s="15" customFormat="1" ht="15.75" hidden="1" x14ac:dyDescent="0.25">
      <c r="A46" s="38" t="s">
        <v>25</v>
      </c>
      <c r="B46" s="486" t="s">
        <v>421</v>
      </c>
      <c r="C46" s="482" t="str">
        <f>IFERROR('1 Bilant'!B43/'2 Cont RP'!B15,"")</f>
        <v/>
      </c>
      <c r="D46" s="482" t="str">
        <f>IFERROR('1 Bilant'!C43/'2 Cont RP'!C15,"")</f>
        <v/>
      </c>
      <c r="E46" s="482" t="str">
        <f>IFERROR('1 Bilant'!D43/'2 Cont RP'!D15,"")</f>
        <v/>
      </c>
      <c r="F46" s="37"/>
      <c r="G46" s="37"/>
      <c r="H46" s="37"/>
      <c r="I46" s="37"/>
      <c r="J46" s="37"/>
      <c r="K46" s="37"/>
      <c r="L46" s="7"/>
    </row>
    <row r="47" spans="1:15" s="15" customFormat="1" ht="15.75" hidden="1" x14ac:dyDescent="0.25">
      <c r="A47" s="38" t="s">
        <v>26</v>
      </c>
      <c r="B47" s="486" t="s">
        <v>422</v>
      </c>
      <c r="C47" s="482" t="str">
        <f>IFERROR('1 Bilant'!B22/'2 Cont RP'!B15,"")</f>
        <v/>
      </c>
      <c r="D47" s="482" t="str">
        <f>IFERROR('1 Bilant'!C22/'2 Cont RP'!C15,"")</f>
        <v/>
      </c>
      <c r="E47" s="482" t="str">
        <f>IFERROR('1 Bilant'!D22/'2 Cont RP'!D15,"")</f>
        <v/>
      </c>
      <c r="F47" s="37"/>
      <c r="G47" s="37"/>
      <c r="H47" s="37"/>
      <c r="I47" s="37"/>
      <c r="J47" s="37"/>
      <c r="K47" s="37"/>
      <c r="L47" s="7"/>
    </row>
    <row r="48" spans="1:15" s="15" customFormat="1" ht="15.75" hidden="1" x14ac:dyDescent="0.25">
      <c r="A48" s="38" t="s">
        <v>27</v>
      </c>
      <c r="B48" s="486" t="s">
        <v>423</v>
      </c>
      <c r="C48" s="482" t="str">
        <f>IFERROR('1 Bilant'!B23/'2 Cont RP'!B15,"")</f>
        <v/>
      </c>
      <c r="D48" s="482" t="str">
        <f>IFERROR('1 Bilant'!C23/'2 Cont RP'!C15,"")</f>
        <v/>
      </c>
      <c r="E48" s="482" t="str">
        <f>IFERROR('1 Bilant'!D23/'2 Cont RP'!D15,"")</f>
        <v/>
      </c>
      <c r="F48" s="37"/>
      <c r="G48" s="37"/>
      <c r="H48" s="37"/>
      <c r="I48" s="37"/>
      <c r="J48" s="37"/>
      <c r="K48" s="37"/>
      <c r="L48" s="7"/>
    </row>
    <row r="49" spans="1:12" s="15" customFormat="1" ht="15.75" hidden="1" x14ac:dyDescent="0.25">
      <c r="A49" s="38" t="s">
        <v>28</v>
      </c>
      <c r="B49" s="486" t="s">
        <v>424</v>
      </c>
      <c r="C49" s="482" t="str">
        <f>IFERROR('1 Bilant'!B52/'2 Cont RP'!B15,"")</f>
        <v/>
      </c>
      <c r="D49" s="482" t="str">
        <f>IFERROR('1 Bilant'!C52/'2 Cont RP'!C15,"")</f>
        <v/>
      </c>
      <c r="E49" s="482" t="str">
        <f>IFERROR('1 Bilant'!D52/'2 Cont RP'!D15,"")</f>
        <v/>
      </c>
      <c r="F49" s="37"/>
      <c r="G49" s="37"/>
      <c r="H49" s="37"/>
      <c r="I49" s="37"/>
      <c r="J49" s="37"/>
      <c r="K49" s="37"/>
      <c r="L49" s="7"/>
    </row>
    <row r="50" spans="1:12" s="15" customFormat="1" ht="15.75" hidden="1" x14ac:dyDescent="0.25">
      <c r="A50" s="479" t="s">
        <v>29</v>
      </c>
      <c r="B50" s="488" t="s">
        <v>425</v>
      </c>
      <c r="C50" s="484" t="str">
        <f>IFERROR('Analiza financiara-extinsa'!B10/'2 Cont RP'!B15,"")</f>
        <v/>
      </c>
      <c r="D50" s="484" t="str">
        <f>IFERROR('Analiza financiara-extinsa'!C10/'2 Cont RP'!C15,"")</f>
        <v/>
      </c>
      <c r="E50" s="484" t="str">
        <f>IFERROR('Analiza financiara-extinsa'!D10/'2 Cont RP'!D15,"")</f>
        <v/>
      </c>
      <c r="F50" s="37"/>
      <c r="G50" s="37"/>
      <c r="H50" s="37"/>
      <c r="I50" s="37"/>
      <c r="J50" s="37"/>
      <c r="K50" s="37"/>
      <c r="L50" s="7"/>
    </row>
    <row r="51" spans="1:12" s="15" customFormat="1" ht="15.75" x14ac:dyDescent="0.25">
      <c r="A51" s="483"/>
      <c r="B51" s="490"/>
      <c r="C51" s="483"/>
      <c r="D51" s="483"/>
      <c r="E51" s="483"/>
      <c r="F51" s="37"/>
      <c r="G51" s="37"/>
      <c r="H51" s="37"/>
      <c r="I51" s="37"/>
      <c r="J51" s="37"/>
      <c r="K51" s="37"/>
      <c r="L51" s="7"/>
    </row>
    <row r="52" spans="1:12" ht="20.25" x14ac:dyDescent="0.3">
      <c r="A52" s="874" t="s">
        <v>22</v>
      </c>
      <c r="B52" s="874"/>
      <c r="C52" s="874"/>
      <c r="D52" s="874"/>
      <c r="E52" s="874"/>
      <c r="F52" s="39"/>
      <c r="G52" s="39"/>
      <c r="H52" s="39"/>
      <c r="I52" s="39"/>
      <c r="J52" s="39"/>
      <c r="K52" s="39"/>
      <c r="L52" s="13"/>
    </row>
    <row r="53" spans="1:12" ht="47.25" customHeight="1" x14ac:dyDescent="0.2">
      <c r="A53" s="873" t="s">
        <v>594</v>
      </c>
      <c r="B53" s="873"/>
      <c r="C53" s="873"/>
      <c r="D53" s="873"/>
      <c r="E53" s="873"/>
      <c r="F53" s="39"/>
      <c r="G53" s="39"/>
      <c r="H53" s="39"/>
      <c r="I53" s="39"/>
      <c r="J53" s="39"/>
      <c r="K53" s="39"/>
      <c r="L53" s="13"/>
    </row>
    <row r="54" spans="1:12" ht="15.75" x14ac:dyDescent="0.25">
      <c r="A54" s="755"/>
      <c r="B54" s="741" t="s">
        <v>130</v>
      </c>
      <c r="C54" s="724" t="str">
        <f>C6</f>
        <v>N-2</v>
      </c>
      <c r="D54" s="724" t="str">
        <f>D6</f>
        <v>N-1</v>
      </c>
      <c r="E54" s="724" t="str">
        <f>E6</f>
        <v>N</v>
      </c>
      <c r="F54" s="558"/>
      <c r="G54" s="39"/>
      <c r="H54" s="39"/>
      <c r="I54" s="39"/>
      <c r="J54" s="39"/>
      <c r="K54" s="39"/>
      <c r="L54" s="13"/>
    </row>
    <row r="55" spans="1:12" ht="15.75" x14ac:dyDescent="0.25">
      <c r="A55" s="743" t="s">
        <v>144</v>
      </c>
      <c r="B55" s="741" t="s">
        <v>141</v>
      </c>
      <c r="C55" s="756" t="str">
        <f>IFERROR('1 Bilant'!B43/'1 Bilant'!B68,"")</f>
        <v/>
      </c>
      <c r="D55" s="756" t="str">
        <f>IFERROR('1 Bilant'!C43/'1 Bilant'!C68,"")</f>
        <v/>
      </c>
      <c r="E55" s="756" t="str">
        <f>IFERROR('1 Bilant'!D43/'1 Bilant'!D68,"")</f>
        <v/>
      </c>
      <c r="F55" s="559"/>
      <c r="G55" s="39"/>
      <c r="H55" s="39"/>
      <c r="I55" s="39"/>
      <c r="J55" s="39"/>
      <c r="K55" s="39"/>
      <c r="L55" s="13"/>
    </row>
    <row r="56" spans="1:12" ht="15.75" x14ac:dyDescent="0.25">
      <c r="A56" s="743" t="s">
        <v>145</v>
      </c>
      <c r="B56" s="741" t="s">
        <v>142</v>
      </c>
      <c r="C56" s="756" t="str">
        <f>IFERROR(('1 Bilant'!B43-'1 Bilant'!B22)/'1 Bilant'!B68,"")</f>
        <v/>
      </c>
      <c r="D56" s="756" t="str">
        <f>IFERROR(('1 Bilant'!C43-'1 Bilant'!C22)/'1 Bilant'!C68,"")</f>
        <v/>
      </c>
      <c r="E56" s="756" t="str">
        <f>IFERROR(('1 Bilant'!D43-'1 Bilant'!D22)/'1 Bilant'!D68,"")</f>
        <v/>
      </c>
      <c r="F56" s="39"/>
      <c r="G56" s="39"/>
      <c r="H56" s="39"/>
      <c r="I56" s="39"/>
      <c r="J56" s="39"/>
      <c r="K56" s="39"/>
      <c r="L56" s="13"/>
    </row>
    <row r="57" spans="1:12" ht="15.75" x14ac:dyDescent="0.25">
      <c r="A57" s="743" t="s">
        <v>426</v>
      </c>
      <c r="B57" s="741" t="s">
        <v>143</v>
      </c>
      <c r="C57" s="756" t="str">
        <f>IFERROR('Analiza financiara-extinsa'!B10/'Analiza financiara-extinsa'!B12,"")</f>
        <v/>
      </c>
      <c r="D57" s="756" t="str">
        <f>IFERROR('Analiza financiara-extinsa'!C10/'Analiza financiara-extinsa'!C12,"")</f>
        <v/>
      </c>
      <c r="E57" s="756" t="str">
        <f>IFERROR('Analiza financiara-extinsa'!D10/'Analiza financiara-extinsa'!D12,"")</f>
        <v/>
      </c>
      <c r="F57" s="39"/>
      <c r="G57" s="39"/>
      <c r="H57" s="39"/>
      <c r="I57" s="39"/>
      <c r="J57" s="39"/>
      <c r="K57" s="39"/>
      <c r="L57" s="13"/>
    </row>
    <row r="58" spans="1:12" ht="15.75" x14ac:dyDescent="0.25">
      <c r="A58" s="485"/>
      <c r="C58" s="38"/>
      <c r="D58" s="38"/>
      <c r="E58" s="38"/>
      <c r="F58" s="39"/>
      <c r="G58" s="39"/>
      <c r="H58" s="39"/>
      <c r="I58" s="39"/>
      <c r="J58" s="39"/>
      <c r="K58" s="39"/>
      <c r="L58" s="13"/>
    </row>
    <row r="59" spans="1:12" ht="20.25" x14ac:dyDescent="0.3">
      <c r="A59" s="874" t="s">
        <v>122</v>
      </c>
      <c r="B59" s="874"/>
      <c r="C59" s="874"/>
      <c r="D59" s="874"/>
      <c r="E59" s="874"/>
      <c r="F59" s="39"/>
      <c r="G59" s="39"/>
      <c r="H59" s="39"/>
      <c r="I59" s="39"/>
      <c r="J59" s="39"/>
      <c r="K59" s="39"/>
      <c r="L59" s="13"/>
    </row>
    <row r="60" spans="1:12" ht="74.25" customHeight="1" x14ac:dyDescent="0.2">
      <c r="A60" s="873" t="s">
        <v>595</v>
      </c>
      <c r="B60" s="873"/>
      <c r="C60" s="873"/>
      <c r="D60" s="873"/>
      <c r="E60" s="873"/>
      <c r="F60" s="39"/>
      <c r="G60" s="39"/>
      <c r="H60" s="39"/>
      <c r="I60" s="39"/>
      <c r="J60" s="39"/>
      <c r="K60" s="39"/>
      <c r="L60" s="13"/>
    </row>
    <row r="61" spans="1:12" ht="15.75" x14ac:dyDescent="0.25">
      <c r="A61" s="755"/>
      <c r="B61" s="741" t="s">
        <v>130</v>
      </c>
      <c r="C61" s="724" t="str">
        <f>C54</f>
        <v>N-2</v>
      </c>
      <c r="D61" s="724" t="str">
        <f>D54</f>
        <v>N-1</v>
      </c>
      <c r="E61" s="724" t="str">
        <f>E54</f>
        <v>N</v>
      </c>
      <c r="F61" s="39"/>
      <c r="G61" s="39"/>
      <c r="H61" s="39"/>
      <c r="I61" s="39"/>
      <c r="J61" s="39"/>
      <c r="K61" s="39"/>
      <c r="L61" s="13"/>
    </row>
    <row r="62" spans="1:12" ht="15.75" x14ac:dyDescent="0.25">
      <c r="A62" s="743" t="s">
        <v>149</v>
      </c>
      <c r="B62" s="741" t="s">
        <v>151</v>
      </c>
      <c r="C62" s="754" t="str">
        <f>IFERROR('1 Bilant'!B77/'1 Bilant'!B44,"")</f>
        <v/>
      </c>
      <c r="D62" s="754" t="str">
        <f>IFERROR('1 Bilant'!C77/'1 Bilant'!C44,"")</f>
        <v/>
      </c>
      <c r="E62" s="754" t="str">
        <f>IFERROR('1 Bilant'!D77/'1 Bilant'!D44,"")</f>
        <v/>
      </c>
      <c r="F62" s="39"/>
      <c r="G62" s="39"/>
      <c r="H62" s="39"/>
      <c r="I62" s="39"/>
      <c r="J62" s="39"/>
      <c r="K62" s="39"/>
      <c r="L62" s="13"/>
    </row>
    <row r="63" spans="1:12" ht="15.75" x14ac:dyDescent="0.25">
      <c r="A63" s="743" t="s">
        <v>150</v>
      </c>
      <c r="B63" s="741" t="s">
        <v>427</v>
      </c>
      <c r="C63" s="757" t="str">
        <f>IFERROR('1 Bilant'!B50/'1 Bilant'!B77,"")</f>
        <v/>
      </c>
      <c r="D63" s="757" t="str">
        <f>IFERROR('1 Bilant'!C50/'1 Bilant'!C77,"")</f>
        <v/>
      </c>
      <c r="E63" s="757" t="str">
        <f>IFERROR('1 Bilant'!D50/'1 Bilant'!D77,"")</f>
        <v/>
      </c>
      <c r="F63" s="39"/>
      <c r="G63" s="39"/>
      <c r="H63" s="39"/>
      <c r="I63" s="39"/>
      <c r="J63" s="39"/>
      <c r="K63" s="39"/>
      <c r="L63" s="13"/>
    </row>
    <row r="64" spans="1:12" ht="15.75" x14ac:dyDescent="0.25">
      <c r="A64" s="743" t="s">
        <v>148</v>
      </c>
      <c r="B64" s="741" t="s">
        <v>428</v>
      </c>
      <c r="C64" s="754" t="str">
        <f>IFERROR('1 Bilant'!B50/'1 Bilant'!B44,"")</f>
        <v/>
      </c>
      <c r="D64" s="754" t="str">
        <f>IFERROR('1 Bilant'!C50/'1 Bilant'!C44,"")</f>
        <v/>
      </c>
      <c r="E64" s="754" t="str">
        <f>IFERROR('1 Bilant'!D50/'1 Bilant'!D44,"")</f>
        <v/>
      </c>
      <c r="F64" s="39"/>
      <c r="G64" s="39"/>
      <c r="H64" s="39"/>
      <c r="I64" s="39"/>
      <c r="J64" s="39"/>
      <c r="K64" s="39"/>
      <c r="L64" s="13"/>
    </row>
    <row r="65" spans="1:12" ht="15.75" x14ac:dyDescent="0.25">
      <c r="A65" s="743" t="s">
        <v>147</v>
      </c>
      <c r="B65" s="741" t="s">
        <v>429</v>
      </c>
      <c r="C65" s="754" t="str">
        <f>IFERROR('1 Bilant'!B68/'1 Bilant'!B44,"")</f>
        <v/>
      </c>
      <c r="D65" s="754" t="str">
        <f>IFERROR('1 Bilant'!C68/'1 Bilant'!C44,"")</f>
        <v/>
      </c>
      <c r="E65" s="754" t="str">
        <f>IFERROR('1 Bilant'!D68/'1 Bilant'!D44,"")</f>
        <v/>
      </c>
      <c r="F65" s="39"/>
      <c r="G65" s="39"/>
      <c r="H65" s="39"/>
      <c r="I65" s="39"/>
      <c r="J65" s="39"/>
      <c r="K65" s="39"/>
      <c r="L65" s="13"/>
    </row>
    <row r="66" spans="1:12" ht="15.75" x14ac:dyDescent="0.25">
      <c r="A66" s="743" t="s">
        <v>146</v>
      </c>
      <c r="B66" s="741" t="s">
        <v>152</v>
      </c>
      <c r="C66" s="754" t="str">
        <f>IFERROR(('Analiza financiara-extinsa'!B12+'Analiza financiara-extinsa'!B22)/'Analiza financiara-extinsa'!B11,"")</f>
        <v/>
      </c>
      <c r="D66" s="754" t="str">
        <f>IFERROR(('Analiza financiara-extinsa'!C12+'Analiza financiara-extinsa'!C22)/'Analiza financiara-extinsa'!C11,"")</f>
        <v/>
      </c>
      <c r="E66" s="754" t="str">
        <f>IFERROR(('Analiza financiara-extinsa'!D12+'Analiza financiara-extinsa'!D22)/'Analiza financiara-extinsa'!D11,"")</f>
        <v/>
      </c>
      <c r="F66" s="39"/>
      <c r="G66" s="39"/>
      <c r="H66" s="39"/>
      <c r="I66" s="39"/>
      <c r="J66" s="39"/>
      <c r="K66" s="39"/>
      <c r="L66" s="13"/>
    </row>
    <row r="67" spans="1:12" ht="15.75" x14ac:dyDescent="0.2">
      <c r="A67" s="134"/>
      <c r="B67" s="486"/>
      <c r="C67" s="134"/>
      <c r="D67" s="134"/>
      <c r="E67" s="134"/>
      <c r="F67" s="39"/>
      <c r="G67" s="39"/>
      <c r="H67" s="39"/>
      <c r="I67" s="39"/>
      <c r="J67" s="39"/>
      <c r="K67" s="39"/>
      <c r="L67" s="13"/>
    </row>
    <row r="68" spans="1:12" ht="20.25" x14ac:dyDescent="0.3">
      <c r="A68" s="874" t="s">
        <v>596</v>
      </c>
      <c r="B68" s="874"/>
      <c r="C68" s="874"/>
      <c r="D68" s="874"/>
      <c r="E68" s="874"/>
      <c r="F68" s="39"/>
      <c r="G68" s="39"/>
      <c r="H68" s="39"/>
      <c r="I68" s="39"/>
      <c r="J68" s="39"/>
      <c r="K68" s="39"/>
      <c r="L68" s="13"/>
    </row>
    <row r="69" spans="1:12" ht="153.75" customHeight="1" x14ac:dyDescent="0.2">
      <c r="A69" s="873" t="s">
        <v>697</v>
      </c>
      <c r="B69" s="873"/>
      <c r="C69" s="873"/>
      <c r="D69" s="873"/>
      <c r="E69" s="873"/>
      <c r="F69" s="39"/>
      <c r="G69" s="39"/>
      <c r="H69" s="39"/>
      <c r="I69" s="39"/>
      <c r="J69" s="39"/>
      <c r="K69" s="39"/>
      <c r="L69" s="13"/>
    </row>
    <row r="70" spans="1:12" s="65" customFormat="1" ht="15.75" x14ac:dyDescent="0.25">
      <c r="A70" s="758" t="s">
        <v>612</v>
      </c>
      <c r="B70" s="741" t="s">
        <v>130</v>
      </c>
      <c r="C70" s="724" t="str">
        <f>C61</f>
        <v>N-2</v>
      </c>
      <c r="D70" s="724" t="str">
        <f t="shared" ref="D70:E70" si="6">D61</f>
        <v>N-1</v>
      </c>
      <c r="E70" s="724" t="str">
        <f t="shared" si="6"/>
        <v>N</v>
      </c>
      <c r="F70" s="38"/>
      <c r="G70" s="38"/>
      <c r="H70" s="38"/>
      <c r="I70" s="38"/>
      <c r="J70" s="38"/>
      <c r="K70" s="38"/>
      <c r="L70" s="493"/>
    </row>
    <row r="71" spans="1:12" s="493" customFormat="1" ht="15.75" x14ac:dyDescent="0.25">
      <c r="A71" s="743" t="s">
        <v>598</v>
      </c>
      <c r="B71" s="741" t="s">
        <v>597</v>
      </c>
      <c r="C71" s="754" t="str">
        <f>IFERROR('2 Cont RP'!B50/'2 Cont RP'!B49,"")</f>
        <v/>
      </c>
      <c r="D71" s="754" t="str">
        <f>IFERROR('2 Cont RP'!C50/'2 Cont RP'!C49,"")</f>
        <v/>
      </c>
      <c r="E71" s="754" t="str">
        <f>IFERROR('2 Cont RP'!D50/'2 Cont RP'!D49,"")</f>
        <v/>
      </c>
      <c r="F71" s="38"/>
      <c r="G71" s="38"/>
      <c r="H71" s="38"/>
      <c r="I71" s="38"/>
      <c r="J71" s="38"/>
      <c r="K71" s="38"/>
    </row>
    <row r="72" spans="1:12" s="493" customFormat="1" ht="15.75" x14ac:dyDescent="0.25">
      <c r="A72" s="743" t="s">
        <v>599</v>
      </c>
      <c r="B72" s="741" t="s">
        <v>600</v>
      </c>
      <c r="C72" s="754" t="str">
        <f>IFERROR('2 Cont RP'!B52/'2 Cont RP'!B51,"")</f>
        <v/>
      </c>
      <c r="D72" s="754" t="str">
        <f>IFERROR('2 Cont RP'!C52/'2 Cont RP'!C51,"")</f>
        <v/>
      </c>
      <c r="E72" s="754" t="str">
        <f>IFERROR('2 Cont RP'!D52/'2 Cont RP'!D51,"")</f>
        <v/>
      </c>
      <c r="F72" s="38"/>
      <c r="G72" s="38"/>
      <c r="H72" s="38"/>
      <c r="I72" s="38"/>
      <c r="J72" s="38"/>
      <c r="K72" s="38"/>
    </row>
    <row r="73" spans="1:12" s="493" customFormat="1" ht="31.5" x14ac:dyDescent="0.25">
      <c r="A73" s="759" t="s">
        <v>601</v>
      </c>
      <c r="B73" s="741" t="s">
        <v>602</v>
      </c>
      <c r="C73" s="754" t="str">
        <f>IFERROR('2 Cont RP'!B57/'2 Cont RP'!B50,"")</f>
        <v/>
      </c>
      <c r="D73" s="754" t="str">
        <f>IFERROR('2 Cont RP'!C57/'2 Cont RP'!C50,"")</f>
        <v/>
      </c>
      <c r="E73" s="754" t="str">
        <f>IFERROR('2 Cont RP'!D57/'2 Cont RP'!D50,"")</f>
        <v/>
      </c>
      <c r="F73" s="38"/>
      <c r="G73" s="38"/>
      <c r="H73" s="536"/>
      <c r="I73" s="537"/>
      <c r="J73" s="537"/>
      <c r="K73" s="538"/>
      <c r="L73" s="537"/>
    </row>
    <row r="74" spans="1:12" s="493" customFormat="1" ht="15.75" x14ac:dyDescent="0.25">
      <c r="A74" s="759" t="s">
        <v>689</v>
      </c>
      <c r="B74" s="741" t="s">
        <v>603</v>
      </c>
      <c r="C74" s="754" t="str">
        <f>IFERROR('2 Cont RP'!B52/'2 Cont RP'!B50,"")</f>
        <v/>
      </c>
      <c r="D74" s="754"/>
      <c r="E74" s="754" t="str">
        <f>IFERROR('2 Cont RP'!D52/'2 Cont RP'!D50,"")</f>
        <v/>
      </c>
      <c r="F74" s="38"/>
      <c r="G74" s="38"/>
      <c r="H74" s="872"/>
      <c r="I74" s="872"/>
      <c r="J74" s="872"/>
      <c r="K74" s="872"/>
      <c r="L74" s="872"/>
    </row>
    <row r="75" spans="1:12" s="493" customFormat="1" ht="31.5" x14ac:dyDescent="0.25">
      <c r="A75" s="759" t="s">
        <v>604</v>
      </c>
      <c r="B75" s="741" t="s">
        <v>605</v>
      </c>
      <c r="C75" s="754" t="str">
        <f>IFERROR('2 Cont RP'!B57/'2 Cont RP'!B61,"")</f>
        <v/>
      </c>
      <c r="D75" s="754" t="str">
        <f>IFERROR('2 Cont RP'!C57/'2 Cont RP'!C61,"")</f>
        <v/>
      </c>
      <c r="E75" s="754" t="str">
        <f>IFERROR('2 Cont RP'!D57/'2 Cont RP'!D61,"")</f>
        <v/>
      </c>
      <c r="F75" s="38"/>
      <c r="G75" s="38"/>
      <c r="H75" s="38"/>
      <c r="I75" s="38"/>
      <c r="J75" s="38"/>
      <c r="K75" s="38"/>
    </row>
    <row r="76" spans="1:12" s="493" customFormat="1" ht="15.75" x14ac:dyDescent="0.25">
      <c r="A76" s="759" t="s">
        <v>709</v>
      </c>
      <c r="B76" s="760" t="s">
        <v>710</v>
      </c>
      <c r="C76" s="754" t="str">
        <f>IFERROR('2 Cont RP'!B59/'2 Cont RP'!B58,"")</f>
        <v/>
      </c>
      <c r="D76" s="754" t="str">
        <f>IFERROR('2 Cont RP'!C59/'2 Cont RP'!C58,"")</f>
        <v/>
      </c>
      <c r="E76" s="754" t="str">
        <f>IFERROR('2 Cont RP'!D59/'2 Cont RP'!D58,"")</f>
        <v/>
      </c>
      <c r="F76" s="38"/>
      <c r="G76" s="38"/>
      <c r="H76" s="38"/>
      <c r="I76" s="38"/>
      <c r="J76" s="38"/>
      <c r="K76" s="38"/>
    </row>
    <row r="77" spans="1:12" s="493" customFormat="1" ht="15.75" x14ac:dyDescent="0.25">
      <c r="A77" s="759" t="s">
        <v>606</v>
      </c>
      <c r="B77" s="741" t="s">
        <v>607</v>
      </c>
      <c r="C77" s="754" t="str">
        <f>IFERROR('2 Cont RP'!B62/'2 Cont RP'!B63,"")</f>
        <v/>
      </c>
      <c r="D77" s="754" t="str">
        <f>IFERROR('2 Cont RP'!C62/'2 Cont RP'!C63,"")</f>
        <v/>
      </c>
      <c r="E77" s="754" t="str">
        <f>IFERROR('2 Cont RP'!D62/'2 Cont RP'!D63,"")</f>
        <v/>
      </c>
      <c r="F77" s="38"/>
      <c r="G77" s="38"/>
      <c r="H77" s="38"/>
      <c r="I77" s="38"/>
      <c r="J77" s="38"/>
      <c r="K77" s="38"/>
    </row>
    <row r="78" spans="1:12" s="493" customFormat="1" ht="15.75" x14ac:dyDescent="0.25">
      <c r="A78" s="759" t="s">
        <v>705</v>
      </c>
      <c r="B78" s="741" t="s">
        <v>706</v>
      </c>
      <c r="C78" s="747" t="str">
        <f>IFERROR('2 Cont RP'!B62/'2 Cont RP'!B61,"")</f>
        <v/>
      </c>
      <c r="D78" s="747" t="str">
        <f>IFERROR('2 Cont RP'!C62/'2 Cont RP'!C61,"")</f>
        <v/>
      </c>
      <c r="E78" s="747" t="str">
        <f>IFERROR('2 Cont RP'!D62/'2 Cont RP'!D61,"")</f>
        <v/>
      </c>
      <c r="F78" s="38"/>
      <c r="G78" s="38"/>
      <c r="H78" s="38"/>
      <c r="I78" s="38"/>
      <c r="J78" s="38"/>
      <c r="K78" s="38"/>
    </row>
    <row r="79" spans="1:12" s="493" customFormat="1" ht="15.75" x14ac:dyDescent="0.25">
      <c r="A79" s="759" t="s">
        <v>707</v>
      </c>
      <c r="B79" s="741" t="s">
        <v>708</v>
      </c>
      <c r="C79" s="754" t="str">
        <f>IFERROR('2 Cont RP'!B62/'2 Cont RP'!B50,"")</f>
        <v/>
      </c>
      <c r="D79" s="754" t="str">
        <f>IFERROR('2 Cont RP'!C62/'2 Cont RP'!C50,"")</f>
        <v/>
      </c>
      <c r="E79" s="754" t="str">
        <f>IFERROR('2 Cont RP'!D62/'2 Cont RP'!D50,"")</f>
        <v/>
      </c>
      <c r="F79" s="38"/>
      <c r="G79" s="38"/>
      <c r="H79" s="38"/>
      <c r="I79" s="38"/>
      <c r="J79" s="38"/>
      <c r="K79" s="38"/>
    </row>
    <row r="80" spans="1:12" s="493" customFormat="1" ht="15.75" x14ac:dyDescent="0.25">
      <c r="A80" s="759" t="s">
        <v>608</v>
      </c>
      <c r="B80" s="741" t="s">
        <v>609</v>
      </c>
      <c r="C80" s="754" t="str">
        <f>IFERROR('2 Cont RP'!B64/'2 Cont RP'!B50,"")</f>
        <v/>
      </c>
      <c r="D80" s="754" t="str">
        <f>IFERROR('2 Cont RP'!C64/'2 Cont RP'!C50,"")</f>
        <v/>
      </c>
      <c r="E80" s="754" t="str">
        <f>IFERROR('2 Cont RP'!D64/'2 Cont RP'!D50,"")</f>
        <v/>
      </c>
      <c r="F80" s="38"/>
      <c r="G80" s="38"/>
      <c r="H80" s="38"/>
      <c r="I80" s="38"/>
      <c r="J80" s="38"/>
      <c r="K80" s="38"/>
    </row>
    <row r="81" spans="1:12" s="493" customFormat="1" ht="15.75" x14ac:dyDescent="0.25">
      <c r="A81" s="759" t="s">
        <v>610</v>
      </c>
      <c r="B81" s="741" t="s">
        <v>611</v>
      </c>
      <c r="C81" s="754" t="str">
        <f>IFERROR('2 Cont RP'!B65/'2 Cont RP'!B50,"")</f>
        <v/>
      </c>
      <c r="D81" s="754" t="str">
        <f>IFERROR('2 Cont RP'!C65/'2 Cont RP'!C50,"")</f>
        <v/>
      </c>
      <c r="E81" s="754" t="str">
        <f>IFERROR('2 Cont RP'!D55/'2 Cont RP'!D50,"")</f>
        <v/>
      </c>
      <c r="F81" s="38"/>
      <c r="G81" s="38"/>
      <c r="H81" s="38"/>
      <c r="I81" s="38"/>
      <c r="J81" s="38"/>
      <c r="K81" s="38"/>
    </row>
    <row r="82" spans="1:12" s="788" customFormat="1" ht="15.75" x14ac:dyDescent="0.25">
      <c r="A82" s="789" t="s">
        <v>859</v>
      </c>
      <c r="B82" s="790" t="s">
        <v>856</v>
      </c>
      <c r="C82" s="791" t="str">
        <f>IFERROR('2 Cont RP'!B60/'2 Cont RP'!B50,"")</f>
        <v/>
      </c>
      <c r="D82" s="791" t="str">
        <f>IFERROR('2 Cont RP'!C60/'2 Cont RP'!C50,"")</f>
        <v/>
      </c>
      <c r="E82" s="791" t="str">
        <f>IFERROR('2 Cont RP'!D60/'2 Cont RP'!D50,"")</f>
        <v/>
      </c>
      <c r="F82" s="787"/>
      <c r="G82" s="787"/>
      <c r="H82" s="787"/>
      <c r="I82" s="787"/>
      <c r="J82" s="787"/>
      <c r="K82" s="787"/>
    </row>
    <row r="83" spans="1:12" s="65" customFormat="1" ht="31.5" x14ac:dyDescent="0.25">
      <c r="A83" s="731" t="s">
        <v>688</v>
      </c>
      <c r="B83" s="741" t="s">
        <v>951</v>
      </c>
      <c r="C83" s="754">
        <f>'2 Cont RP'!B72</f>
        <v>0</v>
      </c>
      <c r="D83" s="754">
        <f>'2 Cont RP'!C72</f>
        <v>0</v>
      </c>
      <c r="E83" s="754">
        <f>'2 Cont RP'!D72</f>
        <v>0</v>
      </c>
      <c r="F83" s="482"/>
      <c r="G83" s="38"/>
      <c r="H83" s="38"/>
      <c r="I83" s="38"/>
      <c r="J83" s="38"/>
      <c r="K83" s="38"/>
      <c r="L83" s="493"/>
    </row>
    <row r="84" spans="1:12" s="65" customFormat="1" ht="15.75" x14ac:dyDescent="0.25">
      <c r="A84" s="495"/>
      <c r="B84" s="488"/>
      <c r="C84" s="482"/>
      <c r="D84" s="482"/>
      <c r="E84" s="482"/>
      <c r="F84" s="482"/>
      <c r="G84" s="38"/>
      <c r="H84" s="38"/>
      <c r="I84" s="38"/>
      <c r="J84" s="38"/>
      <c r="K84" s="38"/>
      <c r="L84" s="493"/>
    </row>
    <row r="85" spans="1:12" s="65" customFormat="1" ht="15.75" x14ac:dyDescent="0.25">
      <c r="A85" s="761" t="s">
        <v>613</v>
      </c>
      <c r="B85" s="741" t="s">
        <v>130</v>
      </c>
      <c r="C85" s="724" t="str">
        <f>C70</f>
        <v>N-2</v>
      </c>
      <c r="D85" s="724" t="str">
        <f t="shared" ref="D85:E85" si="7">D70</f>
        <v>N-1</v>
      </c>
      <c r="E85" s="724" t="str">
        <f t="shared" si="7"/>
        <v>N</v>
      </c>
      <c r="F85" s="38"/>
      <c r="G85" s="38"/>
      <c r="H85" s="38"/>
      <c r="I85" s="38"/>
      <c r="J85" s="38"/>
      <c r="K85" s="38"/>
      <c r="L85" s="493"/>
    </row>
    <row r="86" spans="1:12" s="65" customFormat="1" ht="15.75" x14ac:dyDescent="0.25">
      <c r="A86" s="759" t="s">
        <v>614</v>
      </c>
      <c r="B86" s="741" t="s">
        <v>615</v>
      </c>
      <c r="C86" s="754" t="str">
        <f>IFERROR('2 Cont RP'!B68/'2 Cont RP'!B66,"")</f>
        <v/>
      </c>
      <c r="D86" s="754" t="str">
        <f>IFERROR('2 Cont RP'!C68/'2 Cont RP'!C66,"")</f>
        <v/>
      </c>
      <c r="E86" s="754" t="str">
        <f>IFERROR('2 Cont RP'!D68/'2 Cont RP'!D66,"")</f>
        <v/>
      </c>
      <c r="F86" s="38"/>
      <c r="G86" s="38"/>
      <c r="H86" s="38"/>
      <c r="I86" s="38"/>
      <c r="J86" s="38"/>
      <c r="K86" s="38"/>
      <c r="L86" s="493"/>
    </row>
    <row r="87" spans="1:12" s="65" customFormat="1" ht="15.75" x14ac:dyDescent="0.25">
      <c r="A87" s="759" t="s">
        <v>690</v>
      </c>
      <c r="B87" s="741" t="s">
        <v>681</v>
      </c>
      <c r="C87" s="754" t="str">
        <f>IFERROR('2 Cont RP'!B67/'2 Cont RP'!B52,"")</f>
        <v/>
      </c>
      <c r="D87" s="754" t="str">
        <f>IFERROR('2 Cont RP'!C67/'2 Cont RP'!C52,"")</f>
        <v/>
      </c>
      <c r="E87" s="754" t="str">
        <f>IFERROR('2 Cont RP'!D67/'2 Cont RP'!D52,"")</f>
        <v/>
      </c>
      <c r="F87" s="38"/>
      <c r="G87" s="38"/>
      <c r="H87" s="38"/>
      <c r="I87" s="38"/>
      <c r="J87" s="38"/>
      <c r="K87" s="38"/>
      <c r="L87" s="493"/>
    </row>
    <row r="88" spans="1:12" s="65" customFormat="1" ht="15.75" x14ac:dyDescent="0.25">
      <c r="A88" s="759" t="s">
        <v>793</v>
      </c>
      <c r="B88" s="741" t="s">
        <v>680</v>
      </c>
      <c r="C88" s="754"/>
      <c r="D88" s="754"/>
      <c r="E88" s="754"/>
      <c r="F88" s="38"/>
      <c r="G88" s="38"/>
      <c r="H88" s="38"/>
      <c r="I88" s="38"/>
      <c r="J88" s="38"/>
      <c r="K88" s="38"/>
      <c r="L88" s="493"/>
    </row>
    <row r="89" spans="1:12" s="65" customFormat="1" ht="15.75" x14ac:dyDescent="0.25">
      <c r="A89" s="731" t="s">
        <v>794</v>
      </c>
      <c r="B89" s="741" t="s">
        <v>616</v>
      </c>
      <c r="C89" s="754" t="str">
        <f>IFERROR('2 Cont RP'!B69/'2 Cont RP'!B66,"")</f>
        <v/>
      </c>
      <c r="D89" s="754" t="str">
        <f>IFERROR('2 Cont RP'!C69/'2 Cont RP'!C66,"")</f>
        <v/>
      </c>
      <c r="E89" s="754" t="str">
        <f>IFERROR('2 Cont RP'!D69/'2 Cont RP'!D66,"")</f>
        <v/>
      </c>
      <c r="F89" s="38"/>
      <c r="G89" s="38"/>
      <c r="H89" s="38"/>
      <c r="I89" s="38"/>
      <c r="J89" s="38"/>
      <c r="K89" s="38"/>
      <c r="L89" s="493"/>
    </row>
    <row r="90" spans="1:12" s="65" customFormat="1" ht="15.75" x14ac:dyDescent="0.25">
      <c r="A90" s="731" t="s">
        <v>795</v>
      </c>
      <c r="B90" s="741" t="s">
        <v>617</v>
      </c>
      <c r="C90" s="754" t="str">
        <f>IFERROR('2 Cont RP'!B70/'2 Cont RP'!B66,"")</f>
        <v/>
      </c>
      <c r="D90" s="754" t="str">
        <f>IFERROR('2 Cont RP'!C70/'2 Cont RP'!C66,"")</f>
        <v/>
      </c>
      <c r="E90" s="754" t="str">
        <f>IFERROR('2 Cont RP'!D70/'2 Cont RP'!D66,"")</f>
        <v/>
      </c>
      <c r="F90" s="38"/>
      <c r="G90" s="38"/>
      <c r="H90" s="38"/>
      <c r="I90" s="38"/>
      <c r="J90" s="38"/>
      <c r="K90" s="38"/>
      <c r="L90" s="493"/>
    </row>
    <row r="91" spans="1:12" s="65" customFormat="1" ht="15.75" x14ac:dyDescent="0.25">
      <c r="A91" s="731" t="s">
        <v>716</v>
      </c>
      <c r="B91" s="741" t="s">
        <v>647</v>
      </c>
      <c r="C91" s="754" t="str">
        <f>IFERROR('2 Cont RP'!B71/'2 Cont RP'!B66,"")</f>
        <v/>
      </c>
      <c r="D91" s="754" t="str">
        <f>IFERROR('2 Cont RP'!C71/'2 Cont RP'!C66,"")</f>
        <v/>
      </c>
      <c r="E91" s="754" t="str">
        <f>IFERROR('2 Cont RP'!D71/'2 Cont RP'!D66,"")</f>
        <v/>
      </c>
      <c r="F91" s="38"/>
      <c r="G91" s="38"/>
      <c r="H91" s="38"/>
      <c r="I91" s="38"/>
      <c r="J91" s="38"/>
      <c r="K91" s="38"/>
      <c r="L91" s="493"/>
    </row>
    <row r="92" spans="1:12" s="65" customFormat="1" ht="31.5" x14ac:dyDescent="0.25">
      <c r="A92" s="731" t="s">
        <v>717</v>
      </c>
      <c r="B92" s="741" t="s">
        <v>719</v>
      </c>
      <c r="C92" s="754" t="str">
        <f>IFERROR('2 Cont RP'!B71/'2 Cont RP'!B54,"")</f>
        <v/>
      </c>
      <c r="D92" s="754" t="str">
        <f>IFERROR('2 Cont RP'!C71/'2 Cont RP'!C54,"")</f>
        <v/>
      </c>
      <c r="E92" s="754" t="str">
        <f>IFERROR('2 Cont RP'!D71/'2 Cont RP'!D54,"")</f>
        <v/>
      </c>
      <c r="F92" s="38"/>
      <c r="G92" s="38"/>
      <c r="H92" s="38"/>
      <c r="I92" s="38"/>
      <c r="J92" s="38"/>
      <c r="K92" s="38"/>
      <c r="L92" s="493"/>
    </row>
    <row r="93" spans="1:12" s="65" customFormat="1" ht="15.75" x14ac:dyDescent="0.25">
      <c r="A93" s="494"/>
      <c r="B93" s="486"/>
      <c r="C93" s="482"/>
      <c r="D93" s="482"/>
      <c r="E93" s="482"/>
      <c r="F93" s="38"/>
      <c r="G93" s="38"/>
      <c r="H93" s="38"/>
      <c r="I93" s="38"/>
      <c r="J93" s="38"/>
      <c r="K93" s="38"/>
      <c r="L93" s="493"/>
    </row>
    <row r="94" spans="1:12" s="65" customFormat="1" ht="15.75" x14ac:dyDescent="0.25">
      <c r="A94" s="759" t="s">
        <v>621</v>
      </c>
      <c r="B94" s="741"/>
      <c r="C94" s="729">
        <f>SUM(C95:C98)</f>
        <v>0</v>
      </c>
      <c r="D94" s="729">
        <f t="shared" ref="D94:E94" si="8">SUM(D95:D98)</f>
        <v>0</v>
      </c>
      <c r="E94" s="729">
        <f t="shared" si="8"/>
        <v>0</v>
      </c>
      <c r="F94" s="38"/>
      <c r="G94" s="38"/>
      <c r="H94" s="38"/>
      <c r="I94" s="38"/>
      <c r="J94" s="38"/>
      <c r="K94" s="38"/>
      <c r="L94" s="493"/>
    </row>
    <row r="95" spans="1:12" s="61" customFormat="1" ht="12.75" x14ac:dyDescent="0.2">
      <c r="A95" s="764" t="s">
        <v>622</v>
      </c>
      <c r="B95" s="762"/>
      <c r="C95" s="763">
        <f>'2 Cont RP'!B74</f>
        <v>0</v>
      </c>
      <c r="D95" s="763">
        <f>'2 Cont RP'!C74</f>
        <v>0</v>
      </c>
      <c r="E95" s="763">
        <f>'2 Cont RP'!D74</f>
        <v>0</v>
      </c>
      <c r="F95" s="134"/>
      <c r="G95" s="134"/>
      <c r="H95" s="134"/>
      <c r="I95" s="134"/>
      <c r="J95" s="134"/>
      <c r="K95" s="134"/>
      <c r="L95" s="492"/>
    </row>
    <row r="96" spans="1:12" s="61" customFormat="1" ht="12.75" x14ac:dyDescent="0.2">
      <c r="A96" s="764" t="s">
        <v>623</v>
      </c>
      <c r="B96" s="762"/>
      <c r="C96" s="763">
        <f>'2 Cont RP'!B75</f>
        <v>0</v>
      </c>
      <c r="D96" s="763">
        <f>'2 Cont RP'!C75</f>
        <v>0</v>
      </c>
      <c r="E96" s="763">
        <f>'2 Cont RP'!D75</f>
        <v>0</v>
      </c>
      <c r="F96" s="134"/>
      <c r="G96" s="134"/>
      <c r="H96" s="134"/>
      <c r="I96" s="134"/>
      <c r="J96" s="134"/>
      <c r="K96" s="134"/>
      <c r="L96" s="492"/>
    </row>
    <row r="97" spans="1:12" s="61" customFormat="1" ht="12.75" x14ac:dyDescent="0.2">
      <c r="A97" s="764" t="s">
        <v>624</v>
      </c>
      <c r="B97" s="762"/>
      <c r="C97" s="763">
        <f>'2 Cont RP'!B76</f>
        <v>0</v>
      </c>
      <c r="D97" s="763">
        <f>'2 Cont RP'!C76</f>
        <v>0</v>
      </c>
      <c r="E97" s="763">
        <f>'2 Cont RP'!D76</f>
        <v>0</v>
      </c>
      <c r="F97" s="134"/>
      <c r="G97" s="134"/>
      <c r="H97" s="134"/>
      <c r="I97" s="134"/>
      <c r="J97" s="134"/>
      <c r="K97" s="134"/>
      <c r="L97" s="492"/>
    </row>
    <row r="98" spans="1:12" s="61" customFormat="1" ht="12.75" x14ac:dyDescent="0.2">
      <c r="A98" s="764" t="s">
        <v>625</v>
      </c>
      <c r="B98" s="762"/>
      <c r="C98" s="763">
        <f>'2 Cont RP'!B77</f>
        <v>0</v>
      </c>
      <c r="D98" s="763">
        <f>'2 Cont RP'!C77</f>
        <v>0</v>
      </c>
      <c r="E98" s="763">
        <f>'2 Cont RP'!D77</f>
        <v>0</v>
      </c>
      <c r="F98" s="134"/>
      <c r="G98" s="134"/>
      <c r="H98" s="134"/>
      <c r="I98" s="134"/>
      <c r="J98" s="134"/>
      <c r="K98" s="134"/>
      <c r="L98" s="492"/>
    </row>
    <row r="99" spans="1:12" s="65" customFormat="1" ht="15.75" x14ac:dyDescent="0.25">
      <c r="A99" s="759" t="s">
        <v>626</v>
      </c>
      <c r="B99" s="741"/>
      <c r="C99" s="729">
        <f>SUM(C100:C104)</f>
        <v>0</v>
      </c>
      <c r="D99" s="729">
        <f t="shared" ref="D99:E99" si="9">SUM(D100:D104)</f>
        <v>0</v>
      </c>
      <c r="E99" s="729">
        <f t="shared" si="9"/>
        <v>0</v>
      </c>
      <c r="F99" s="38"/>
      <c r="G99" s="38"/>
      <c r="H99" s="38"/>
      <c r="I99" s="38"/>
      <c r="J99" s="38"/>
      <c r="K99" s="38"/>
      <c r="L99" s="493"/>
    </row>
    <row r="100" spans="1:12" s="61" customFormat="1" ht="12.75" x14ac:dyDescent="0.2">
      <c r="A100" s="764" t="s">
        <v>627</v>
      </c>
      <c r="B100" s="762"/>
      <c r="C100" s="763">
        <f>'2 Cont RP'!B79</f>
        <v>0</v>
      </c>
      <c r="D100" s="763">
        <f>'2 Cont RP'!C79</f>
        <v>0</v>
      </c>
      <c r="E100" s="763">
        <f>'2 Cont RP'!D79</f>
        <v>0</v>
      </c>
      <c r="F100" s="134"/>
      <c r="G100" s="134"/>
      <c r="H100" s="134"/>
      <c r="I100" s="134"/>
      <c r="J100" s="134"/>
      <c r="K100" s="134"/>
      <c r="L100" s="492"/>
    </row>
    <row r="101" spans="1:12" s="61" customFormat="1" ht="12.75" x14ac:dyDescent="0.2">
      <c r="A101" s="764" t="s">
        <v>628</v>
      </c>
      <c r="B101" s="762"/>
      <c r="C101" s="763">
        <f>'2 Cont RP'!B80</f>
        <v>0</v>
      </c>
      <c r="D101" s="763">
        <f>'2 Cont RP'!C80</f>
        <v>0</v>
      </c>
      <c r="E101" s="763">
        <f>'2 Cont RP'!D80</f>
        <v>0</v>
      </c>
      <c r="F101" s="134"/>
      <c r="G101" s="134"/>
      <c r="H101" s="134"/>
      <c r="I101" s="134"/>
      <c r="J101" s="134"/>
      <c r="K101" s="134"/>
      <c r="L101" s="492"/>
    </row>
    <row r="102" spans="1:12" s="61" customFormat="1" ht="12.75" x14ac:dyDescent="0.2">
      <c r="A102" s="764" t="s">
        <v>629</v>
      </c>
      <c r="B102" s="762"/>
      <c r="C102" s="763">
        <f>'2 Cont RP'!B82</f>
        <v>0</v>
      </c>
      <c r="D102" s="763">
        <f>'2 Cont RP'!C82</f>
        <v>0</v>
      </c>
      <c r="E102" s="763">
        <f>'2 Cont RP'!D82</f>
        <v>0</v>
      </c>
      <c r="F102" s="134"/>
      <c r="G102" s="134"/>
      <c r="H102" s="134"/>
      <c r="I102" s="134"/>
      <c r="J102" s="134"/>
      <c r="K102" s="134"/>
      <c r="L102" s="492"/>
    </row>
    <row r="103" spans="1:12" s="61" customFormat="1" ht="12.75" x14ac:dyDescent="0.2">
      <c r="A103" s="764" t="s">
        <v>630</v>
      </c>
      <c r="B103" s="762"/>
      <c r="C103" s="763">
        <f>'2 Cont RP'!B83</f>
        <v>0</v>
      </c>
      <c r="D103" s="763">
        <f>'2 Cont RP'!C83</f>
        <v>0</v>
      </c>
      <c r="E103" s="763">
        <f>'2 Cont RP'!D83</f>
        <v>0</v>
      </c>
      <c r="F103" s="134"/>
      <c r="G103" s="134"/>
      <c r="H103" s="134"/>
      <c r="I103" s="134"/>
      <c r="J103" s="134"/>
      <c r="K103" s="134"/>
      <c r="L103" s="492"/>
    </row>
    <row r="104" spans="1:12" s="61" customFormat="1" ht="12.75" x14ac:dyDescent="0.2">
      <c r="A104" s="764" t="s">
        <v>631</v>
      </c>
      <c r="B104" s="762"/>
      <c r="C104" s="763">
        <f>'2 Cont RP'!B84</f>
        <v>0</v>
      </c>
      <c r="D104" s="763">
        <f>'2 Cont RP'!C84</f>
        <v>0</v>
      </c>
      <c r="E104" s="763">
        <f>'2 Cont RP'!D84</f>
        <v>0</v>
      </c>
      <c r="F104" s="134"/>
      <c r="G104" s="134"/>
      <c r="H104" s="134"/>
      <c r="I104" s="134"/>
      <c r="J104" s="134"/>
      <c r="K104" s="134"/>
      <c r="L104" s="492"/>
    </row>
    <row r="105" spans="1:12" ht="15.75" x14ac:dyDescent="0.2">
      <c r="A105" s="134"/>
      <c r="B105" s="486"/>
      <c r="C105" s="134"/>
      <c r="D105" s="134"/>
      <c r="E105" s="134"/>
      <c r="F105" s="39"/>
      <c r="G105" s="39"/>
      <c r="H105" s="39"/>
      <c r="I105" s="39"/>
      <c r="J105" s="39"/>
      <c r="K105" s="39"/>
      <c r="L105" s="13"/>
    </row>
    <row r="106" spans="1:12" ht="15.75" x14ac:dyDescent="0.2">
      <c r="A106" s="134"/>
      <c r="B106" s="486"/>
      <c r="C106" s="134"/>
      <c r="D106" s="134"/>
      <c r="E106" s="134"/>
      <c r="F106" s="39"/>
      <c r="G106" s="39"/>
      <c r="H106" s="39"/>
      <c r="I106" s="39"/>
      <c r="J106" s="39"/>
      <c r="K106" s="39"/>
      <c r="L106" s="13"/>
    </row>
    <row r="107" spans="1:12" ht="15.75" x14ac:dyDescent="0.2">
      <c r="A107" s="134"/>
      <c r="B107" s="486"/>
      <c r="C107" s="134"/>
      <c r="D107" s="134"/>
      <c r="E107" s="134"/>
      <c r="F107" s="39"/>
      <c r="G107" s="39"/>
      <c r="H107" s="39"/>
      <c r="I107" s="39"/>
      <c r="J107" s="39"/>
      <c r="K107" s="39"/>
      <c r="L107" s="13"/>
    </row>
    <row r="108" spans="1:12" ht="15.75" x14ac:dyDescent="0.2">
      <c r="A108" s="134"/>
      <c r="B108" s="486"/>
      <c r="C108" s="134"/>
      <c r="D108" s="134"/>
      <c r="E108" s="134"/>
      <c r="F108" s="39"/>
      <c r="G108" s="39"/>
      <c r="H108" s="39"/>
      <c r="I108" s="39"/>
      <c r="J108" s="39"/>
      <c r="K108" s="39"/>
      <c r="L108" s="13"/>
    </row>
    <row r="109" spans="1:12" ht="15.75" x14ac:dyDescent="0.2">
      <c r="A109" s="134"/>
      <c r="B109" s="486"/>
      <c r="C109" s="134"/>
      <c r="D109" s="134"/>
      <c r="E109" s="134"/>
      <c r="F109" s="39"/>
      <c r="G109" s="39"/>
      <c r="H109" s="39"/>
      <c r="I109" s="39"/>
      <c r="J109" s="39"/>
      <c r="K109" s="39"/>
      <c r="L109" s="13"/>
    </row>
    <row r="110" spans="1:12" ht="15.75" x14ac:dyDescent="0.2">
      <c r="A110" s="134"/>
      <c r="B110" s="486"/>
      <c r="C110" s="134"/>
      <c r="D110" s="134"/>
      <c r="E110" s="134"/>
      <c r="F110" s="39"/>
      <c r="G110" s="39"/>
      <c r="H110" s="39"/>
      <c r="I110" s="39"/>
      <c r="J110" s="39"/>
      <c r="K110" s="39"/>
      <c r="L110" s="13"/>
    </row>
    <row r="111" spans="1:12" ht="15.75" x14ac:dyDescent="0.2">
      <c r="A111" s="134"/>
      <c r="B111" s="486"/>
      <c r="C111" s="134"/>
      <c r="D111" s="134"/>
      <c r="E111" s="134"/>
      <c r="F111" s="39"/>
      <c r="G111" s="39"/>
      <c r="H111" s="39"/>
      <c r="I111" s="39"/>
      <c r="J111" s="39"/>
      <c r="K111" s="39"/>
      <c r="L111" s="13"/>
    </row>
    <row r="112" spans="1:12" ht="15.75" x14ac:dyDescent="0.2">
      <c r="A112" s="134"/>
      <c r="B112" s="486"/>
      <c r="C112" s="134"/>
      <c r="D112" s="134"/>
      <c r="E112" s="134"/>
      <c r="F112" s="39"/>
      <c r="G112" s="39"/>
      <c r="H112" s="39"/>
      <c r="I112" s="39"/>
      <c r="J112" s="39"/>
      <c r="K112" s="39"/>
      <c r="L112" s="13"/>
    </row>
    <row r="113" spans="1:12" ht="15.75" x14ac:dyDescent="0.2">
      <c r="A113" s="134"/>
      <c r="B113" s="486"/>
      <c r="C113" s="134"/>
      <c r="D113" s="134"/>
      <c r="E113" s="134"/>
      <c r="F113" s="39"/>
      <c r="G113" s="39"/>
      <c r="H113" s="39"/>
      <c r="I113" s="39"/>
      <c r="J113" s="39"/>
      <c r="K113" s="39"/>
      <c r="L113" s="13"/>
    </row>
    <row r="114" spans="1:12" ht="15.75" x14ac:dyDescent="0.2">
      <c r="A114" s="134"/>
      <c r="B114" s="486"/>
      <c r="C114" s="134"/>
      <c r="D114" s="134"/>
      <c r="E114" s="134"/>
      <c r="F114" s="39"/>
      <c r="G114" s="39"/>
      <c r="H114" s="39"/>
      <c r="I114" s="39"/>
      <c r="J114" s="39"/>
      <c r="K114" s="39"/>
      <c r="L114" s="13"/>
    </row>
    <row r="115" spans="1:12" ht="15.75" x14ac:dyDescent="0.2">
      <c r="A115" s="134"/>
      <c r="B115" s="486"/>
      <c r="C115" s="134"/>
      <c r="D115" s="134"/>
      <c r="E115" s="134"/>
      <c r="F115" s="39"/>
      <c r="G115" s="39"/>
      <c r="H115" s="39"/>
      <c r="I115" s="39"/>
      <c r="J115" s="39"/>
      <c r="K115" s="39"/>
      <c r="L115" s="13"/>
    </row>
    <row r="116" spans="1:12" ht="15.75" x14ac:dyDescent="0.2">
      <c r="A116" s="134"/>
      <c r="B116" s="486"/>
      <c r="C116" s="134"/>
      <c r="D116" s="134"/>
      <c r="E116" s="134"/>
      <c r="F116" s="39"/>
      <c r="G116" s="39"/>
      <c r="H116" s="39"/>
      <c r="I116" s="39"/>
      <c r="J116" s="39"/>
      <c r="K116" s="39"/>
      <c r="L116" s="13"/>
    </row>
    <row r="117" spans="1:12" ht="15.75" x14ac:dyDescent="0.2">
      <c r="A117" s="134"/>
      <c r="B117" s="486"/>
      <c r="C117" s="134"/>
      <c r="D117" s="134"/>
      <c r="E117" s="134"/>
      <c r="F117" s="39"/>
      <c r="G117" s="39"/>
      <c r="H117" s="39"/>
      <c r="I117" s="39"/>
      <c r="J117" s="39"/>
      <c r="K117" s="39"/>
      <c r="L117" s="13"/>
    </row>
    <row r="118" spans="1:12" ht="15.75" x14ac:dyDescent="0.2">
      <c r="A118" s="134"/>
      <c r="B118" s="486"/>
      <c r="C118" s="134"/>
      <c r="D118" s="134"/>
      <c r="E118" s="134"/>
      <c r="F118" s="39"/>
      <c r="G118" s="39"/>
      <c r="H118" s="39"/>
      <c r="I118" s="39"/>
      <c r="J118" s="39"/>
      <c r="K118" s="39"/>
      <c r="L118" s="13"/>
    </row>
    <row r="119" spans="1:12" ht="15.75" x14ac:dyDescent="0.2">
      <c r="A119" s="134"/>
      <c r="B119" s="486"/>
      <c r="C119" s="134"/>
      <c r="D119" s="134"/>
      <c r="E119" s="134"/>
      <c r="F119" s="39"/>
      <c r="G119" s="39"/>
      <c r="H119" s="39"/>
      <c r="I119" s="39"/>
      <c r="J119" s="39"/>
      <c r="K119" s="39"/>
      <c r="L119" s="13"/>
    </row>
    <row r="120" spans="1:12" ht="15.75" x14ac:dyDescent="0.2">
      <c r="A120" s="134"/>
      <c r="B120" s="486"/>
      <c r="C120" s="134"/>
      <c r="D120" s="134"/>
      <c r="E120" s="134"/>
      <c r="F120" s="39"/>
      <c r="G120" s="39"/>
      <c r="H120" s="39"/>
      <c r="I120" s="39"/>
      <c r="J120" s="39"/>
      <c r="K120" s="39"/>
      <c r="L120" s="13"/>
    </row>
    <row r="121" spans="1:12" ht="15.75" x14ac:dyDescent="0.2">
      <c r="A121" s="134"/>
      <c r="B121" s="486"/>
      <c r="C121" s="134"/>
      <c r="D121" s="134"/>
      <c r="E121" s="134"/>
      <c r="F121" s="39"/>
      <c r="G121" s="39"/>
      <c r="H121" s="39"/>
      <c r="I121" s="39"/>
      <c r="J121" s="39"/>
      <c r="K121" s="39"/>
      <c r="L121" s="13"/>
    </row>
    <row r="122" spans="1:12" ht="15.75" x14ac:dyDescent="0.2">
      <c r="A122" s="134"/>
      <c r="B122" s="486"/>
      <c r="C122" s="134"/>
      <c r="D122" s="134"/>
      <c r="E122" s="134"/>
      <c r="F122" s="39"/>
      <c r="G122" s="39"/>
      <c r="H122" s="39"/>
      <c r="I122" s="39"/>
      <c r="J122" s="39"/>
      <c r="K122" s="39"/>
      <c r="L122" s="13"/>
    </row>
    <row r="123" spans="1:12" ht="15.75" x14ac:dyDescent="0.2">
      <c r="A123" s="134"/>
      <c r="B123" s="486"/>
      <c r="C123" s="134"/>
      <c r="D123" s="134"/>
      <c r="E123" s="134"/>
      <c r="F123" s="39"/>
      <c r="G123" s="39"/>
      <c r="H123" s="39"/>
      <c r="I123" s="39"/>
      <c r="J123" s="39"/>
      <c r="K123" s="39"/>
      <c r="L123" s="13"/>
    </row>
    <row r="124" spans="1:12" ht="15.75" x14ac:dyDescent="0.2">
      <c r="A124" s="134"/>
      <c r="B124" s="486"/>
      <c r="C124" s="134"/>
      <c r="D124" s="134"/>
      <c r="E124" s="134"/>
      <c r="F124" s="39"/>
      <c r="G124" s="39"/>
      <c r="H124" s="39"/>
      <c r="I124" s="39"/>
      <c r="J124" s="39"/>
      <c r="K124" s="39"/>
      <c r="L124" s="13"/>
    </row>
    <row r="125" spans="1:12" ht="15.75" x14ac:dyDescent="0.2">
      <c r="A125" s="134"/>
      <c r="B125" s="486"/>
      <c r="C125" s="134"/>
      <c r="D125" s="134"/>
      <c r="E125" s="134"/>
      <c r="F125" s="39"/>
      <c r="G125" s="39"/>
      <c r="H125" s="39"/>
      <c r="I125" s="39"/>
      <c r="J125" s="39"/>
      <c r="K125" s="39"/>
      <c r="L125" s="13"/>
    </row>
    <row r="126" spans="1:12" ht="15.75" x14ac:dyDescent="0.2">
      <c r="A126" s="134"/>
      <c r="B126" s="486"/>
      <c r="C126" s="134"/>
      <c r="D126" s="134"/>
      <c r="E126" s="134"/>
      <c r="F126" s="39"/>
      <c r="G126" s="39"/>
      <c r="H126" s="39"/>
      <c r="I126" s="39"/>
      <c r="J126" s="39"/>
      <c r="K126" s="39"/>
      <c r="L126" s="13"/>
    </row>
    <row r="127" spans="1:12" ht="15.75" x14ac:dyDescent="0.2">
      <c r="A127" s="134"/>
      <c r="B127" s="486"/>
      <c r="C127" s="134"/>
      <c r="D127" s="134"/>
      <c r="E127" s="134"/>
      <c r="F127" s="39"/>
      <c r="G127" s="39"/>
      <c r="H127" s="39"/>
      <c r="I127" s="39"/>
      <c r="J127" s="39"/>
      <c r="K127" s="39"/>
      <c r="L127" s="13"/>
    </row>
    <row r="128" spans="1:12" ht="15.75" x14ac:dyDescent="0.2">
      <c r="A128" s="134"/>
      <c r="B128" s="486"/>
      <c r="C128" s="134"/>
      <c r="D128" s="134"/>
      <c r="E128" s="134"/>
      <c r="F128" s="39"/>
      <c r="G128" s="39"/>
      <c r="H128" s="39"/>
      <c r="I128" s="39"/>
      <c r="J128" s="39"/>
      <c r="K128" s="39"/>
      <c r="L128" s="13"/>
    </row>
    <row r="129" spans="1:12" ht="15.75" x14ac:dyDescent="0.2">
      <c r="A129" s="134"/>
      <c r="B129" s="486"/>
      <c r="C129" s="134"/>
      <c r="D129" s="134"/>
      <c r="E129" s="134"/>
      <c r="F129" s="39"/>
      <c r="G129" s="39"/>
      <c r="H129" s="39"/>
      <c r="I129" s="39"/>
      <c r="J129" s="39"/>
      <c r="K129" s="39"/>
      <c r="L129" s="13"/>
    </row>
    <row r="130" spans="1:12" ht="15.75" x14ac:dyDescent="0.2">
      <c r="A130" s="134"/>
      <c r="B130" s="486"/>
      <c r="C130" s="134"/>
      <c r="D130" s="134"/>
      <c r="E130" s="134"/>
      <c r="F130" s="39"/>
      <c r="G130" s="39"/>
      <c r="H130" s="39"/>
      <c r="I130" s="39"/>
      <c r="J130" s="39"/>
      <c r="K130" s="39"/>
      <c r="L130" s="13"/>
    </row>
    <row r="131" spans="1:12" ht="15.75" x14ac:dyDescent="0.2">
      <c r="A131" s="134"/>
      <c r="B131" s="486"/>
      <c r="C131" s="134"/>
      <c r="D131" s="134"/>
      <c r="E131" s="134"/>
      <c r="F131" s="39"/>
      <c r="G131" s="39"/>
      <c r="H131" s="39"/>
      <c r="I131" s="39"/>
      <c r="J131" s="39"/>
      <c r="K131" s="39"/>
      <c r="L131" s="13"/>
    </row>
    <row r="132" spans="1:12" ht="15.75" x14ac:dyDescent="0.2">
      <c r="A132" s="134"/>
      <c r="B132" s="486"/>
      <c r="C132" s="134"/>
      <c r="D132" s="134"/>
      <c r="E132" s="134"/>
      <c r="F132" s="39"/>
      <c r="G132" s="39"/>
      <c r="H132" s="39"/>
      <c r="I132" s="39"/>
      <c r="J132" s="39"/>
      <c r="K132" s="39"/>
      <c r="L132" s="13"/>
    </row>
    <row r="133" spans="1:12" ht="15.75" x14ac:dyDescent="0.2">
      <c r="A133" s="134"/>
      <c r="B133" s="486"/>
      <c r="C133" s="134"/>
      <c r="D133" s="134"/>
      <c r="E133" s="134"/>
      <c r="F133" s="39"/>
      <c r="G133" s="39"/>
      <c r="H133" s="39"/>
      <c r="I133" s="39"/>
      <c r="J133" s="39"/>
      <c r="K133" s="39"/>
      <c r="L133" s="13"/>
    </row>
    <row r="134" spans="1:12" ht="15.75" x14ac:dyDescent="0.2">
      <c r="A134" s="134"/>
      <c r="B134" s="486"/>
      <c r="C134" s="134"/>
      <c r="D134" s="134"/>
      <c r="E134" s="134"/>
      <c r="F134" s="39"/>
      <c r="G134" s="39"/>
      <c r="H134" s="39"/>
      <c r="I134" s="39"/>
      <c r="J134" s="39"/>
      <c r="K134" s="39"/>
      <c r="L134" s="13"/>
    </row>
    <row r="135" spans="1:12" ht="15.75" x14ac:dyDescent="0.2">
      <c r="A135" s="134"/>
      <c r="B135" s="486"/>
      <c r="C135" s="134"/>
      <c r="D135" s="134"/>
      <c r="E135" s="134"/>
      <c r="F135" s="39"/>
      <c r="G135" s="39"/>
      <c r="H135" s="39"/>
      <c r="I135" s="39"/>
      <c r="J135" s="39"/>
      <c r="K135" s="39"/>
      <c r="L135" s="13"/>
    </row>
    <row r="136" spans="1:12" ht="15.75" x14ac:dyDescent="0.2">
      <c r="A136" s="134"/>
      <c r="B136" s="486"/>
      <c r="C136" s="134"/>
      <c r="D136" s="134"/>
      <c r="E136" s="134"/>
      <c r="F136" s="39"/>
      <c r="G136" s="39"/>
      <c r="H136" s="39"/>
      <c r="I136" s="39"/>
      <c r="J136" s="39"/>
      <c r="K136" s="39"/>
      <c r="L136" s="13"/>
    </row>
    <row r="137" spans="1:12" ht="15.75" x14ac:dyDescent="0.2">
      <c r="A137" s="134"/>
      <c r="B137" s="486"/>
      <c r="C137" s="134"/>
      <c r="D137" s="134"/>
      <c r="E137" s="134"/>
      <c r="F137" s="39"/>
      <c r="G137" s="39"/>
      <c r="H137" s="39"/>
      <c r="I137" s="39"/>
      <c r="J137" s="39"/>
      <c r="K137" s="39"/>
      <c r="L137" s="13"/>
    </row>
    <row r="138" spans="1:12" ht="15.75" x14ac:dyDescent="0.2">
      <c r="A138" s="134"/>
      <c r="B138" s="486"/>
      <c r="C138" s="134"/>
      <c r="D138" s="134"/>
      <c r="E138" s="134"/>
      <c r="F138" s="39"/>
      <c r="G138" s="39"/>
      <c r="H138" s="39"/>
      <c r="I138" s="39"/>
      <c r="J138" s="39"/>
      <c r="K138" s="39"/>
      <c r="L138" s="13"/>
    </row>
    <row r="139" spans="1:12" ht="15.75" x14ac:dyDescent="0.2">
      <c r="A139" s="134"/>
      <c r="B139" s="486"/>
      <c r="C139" s="134"/>
      <c r="D139" s="134"/>
      <c r="E139" s="134"/>
      <c r="F139" s="39"/>
      <c r="G139" s="39"/>
      <c r="H139" s="39"/>
      <c r="I139" s="39"/>
      <c r="J139" s="39"/>
      <c r="K139" s="39"/>
      <c r="L139" s="13"/>
    </row>
    <row r="140" spans="1:12" ht="15.75" x14ac:dyDescent="0.2">
      <c r="A140" s="134"/>
      <c r="B140" s="486"/>
      <c r="C140" s="134"/>
      <c r="D140" s="134"/>
      <c r="E140" s="134"/>
      <c r="F140" s="39"/>
      <c r="G140" s="39"/>
      <c r="H140" s="39"/>
      <c r="I140" s="39"/>
      <c r="J140" s="39"/>
      <c r="K140" s="39"/>
      <c r="L140" s="13"/>
    </row>
    <row r="141" spans="1:12" ht="15.75" x14ac:dyDescent="0.2">
      <c r="A141" s="134"/>
      <c r="B141" s="486"/>
      <c r="C141" s="134"/>
      <c r="D141" s="134"/>
      <c r="E141" s="134"/>
      <c r="F141" s="39"/>
      <c r="G141" s="39"/>
      <c r="H141" s="39"/>
      <c r="I141" s="39"/>
      <c r="J141" s="39"/>
      <c r="K141" s="39"/>
      <c r="L141" s="13"/>
    </row>
    <row r="142" spans="1:12" ht="15.75" x14ac:dyDescent="0.2">
      <c r="A142" s="134"/>
      <c r="B142" s="486"/>
      <c r="C142" s="134"/>
      <c r="D142" s="134"/>
      <c r="E142" s="134"/>
      <c r="F142" s="39"/>
      <c r="G142" s="39"/>
      <c r="H142" s="39"/>
      <c r="I142" s="39"/>
      <c r="J142" s="39"/>
      <c r="K142" s="39"/>
      <c r="L142" s="13"/>
    </row>
    <row r="143" spans="1:12" ht="15.75" x14ac:dyDescent="0.2">
      <c r="A143" s="134"/>
      <c r="B143" s="486"/>
      <c r="C143" s="134"/>
      <c r="D143" s="134"/>
      <c r="E143" s="134"/>
      <c r="F143" s="39"/>
      <c r="G143" s="39"/>
      <c r="H143" s="39"/>
      <c r="I143" s="39"/>
      <c r="J143" s="39"/>
      <c r="K143" s="39"/>
      <c r="L143" s="13"/>
    </row>
    <row r="144" spans="1:12" ht="15.75" x14ac:dyDescent="0.2">
      <c r="A144" s="134"/>
      <c r="B144" s="486"/>
      <c r="C144" s="134"/>
      <c r="D144" s="134"/>
      <c r="E144" s="134"/>
      <c r="F144" s="39"/>
      <c r="G144" s="39"/>
      <c r="H144" s="39"/>
      <c r="I144" s="39"/>
      <c r="J144" s="39"/>
      <c r="K144" s="39"/>
      <c r="L144" s="13"/>
    </row>
    <row r="145" spans="1:12" ht="15.75" x14ac:dyDescent="0.2">
      <c r="A145" s="134"/>
      <c r="B145" s="486"/>
      <c r="C145" s="134"/>
      <c r="D145" s="134"/>
      <c r="E145" s="134"/>
      <c r="F145" s="39"/>
      <c r="G145" s="39"/>
      <c r="H145" s="39"/>
      <c r="I145" s="39"/>
      <c r="J145" s="39"/>
      <c r="K145" s="39"/>
      <c r="L145" s="13"/>
    </row>
    <row r="146" spans="1:12" ht="15.75" x14ac:dyDescent="0.2">
      <c r="A146" s="134"/>
      <c r="B146" s="486"/>
      <c r="C146" s="134"/>
      <c r="D146" s="134"/>
      <c r="E146" s="134"/>
      <c r="F146" s="39"/>
      <c r="G146" s="39"/>
      <c r="H146" s="39"/>
      <c r="I146" s="39"/>
      <c r="J146" s="39"/>
      <c r="K146" s="39"/>
      <c r="L146" s="13"/>
    </row>
    <row r="147" spans="1:12" ht="15.75" x14ac:dyDescent="0.2">
      <c r="A147" s="134"/>
      <c r="B147" s="486"/>
      <c r="C147" s="134"/>
      <c r="D147" s="134"/>
      <c r="E147" s="134"/>
      <c r="F147" s="39"/>
      <c r="G147" s="39"/>
      <c r="H147" s="39"/>
      <c r="I147" s="39"/>
      <c r="J147" s="39"/>
      <c r="K147" s="39"/>
      <c r="L147" s="13"/>
    </row>
    <row r="148" spans="1:12" ht="15.75" x14ac:dyDescent="0.2">
      <c r="A148" s="134"/>
      <c r="B148" s="486"/>
      <c r="C148" s="134"/>
      <c r="D148" s="134"/>
      <c r="E148" s="134"/>
      <c r="F148" s="39"/>
      <c r="G148" s="39"/>
      <c r="H148" s="39"/>
      <c r="I148" s="39"/>
      <c r="J148" s="39"/>
      <c r="K148" s="39"/>
      <c r="L148" s="13"/>
    </row>
    <row r="149" spans="1:12" ht="15.75" x14ac:dyDescent="0.2">
      <c r="A149" s="134"/>
      <c r="B149" s="486"/>
      <c r="C149" s="134"/>
      <c r="D149" s="134"/>
      <c r="E149" s="134"/>
      <c r="F149" s="39"/>
      <c r="G149" s="39"/>
      <c r="H149" s="39"/>
      <c r="I149" s="39"/>
      <c r="J149" s="39"/>
      <c r="K149" s="39"/>
      <c r="L149" s="13"/>
    </row>
    <row r="150" spans="1:12" ht="15.75" x14ac:dyDescent="0.2">
      <c r="A150" s="134"/>
      <c r="B150" s="486"/>
      <c r="C150" s="134"/>
      <c r="D150" s="134"/>
      <c r="E150" s="134"/>
      <c r="F150" s="39"/>
      <c r="G150" s="39"/>
      <c r="H150" s="39"/>
      <c r="I150" s="39"/>
      <c r="J150" s="39"/>
      <c r="K150" s="39"/>
      <c r="L150" s="13"/>
    </row>
    <row r="151" spans="1:12" ht="15.75" x14ac:dyDescent="0.2">
      <c r="A151" s="134"/>
      <c r="B151" s="486"/>
      <c r="C151" s="134"/>
      <c r="D151" s="134"/>
      <c r="E151" s="134"/>
      <c r="F151" s="39"/>
      <c r="G151" s="39"/>
      <c r="H151" s="39"/>
      <c r="I151" s="39"/>
      <c r="J151" s="39"/>
      <c r="K151" s="39"/>
      <c r="L151" s="13"/>
    </row>
    <row r="152" spans="1:12" ht="15.75" x14ac:dyDescent="0.2">
      <c r="A152" s="134"/>
      <c r="B152" s="486"/>
      <c r="C152" s="134"/>
      <c r="D152" s="134"/>
      <c r="E152" s="134"/>
      <c r="F152" s="39"/>
      <c r="G152" s="39"/>
      <c r="H152" s="39"/>
      <c r="I152" s="39"/>
      <c r="J152" s="39"/>
      <c r="K152" s="39"/>
      <c r="L152" s="13"/>
    </row>
    <row r="153" spans="1:12" ht="15.75" x14ac:dyDescent="0.2">
      <c r="A153" s="134"/>
      <c r="B153" s="486"/>
      <c r="C153" s="134"/>
      <c r="D153" s="134"/>
      <c r="E153" s="134"/>
      <c r="F153" s="39"/>
      <c r="G153" s="39"/>
      <c r="H153" s="39"/>
      <c r="I153" s="39"/>
      <c r="J153" s="39"/>
      <c r="K153" s="39"/>
      <c r="L153" s="13"/>
    </row>
    <row r="154" spans="1:12" ht="15.75" x14ac:dyDescent="0.2">
      <c r="A154" s="134"/>
      <c r="B154" s="486"/>
      <c r="C154" s="134"/>
      <c r="D154" s="134"/>
      <c r="E154" s="134"/>
      <c r="F154" s="39"/>
      <c r="G154" s="39"/>
      <c r="H154" s="39"/>
      <c r="I154" s="39"/>
      <c r="J154" s="39"/>
      <c r="K154" s="39"/>
      <c r="L154" s="13"/>
    </row>
    <row r="155" spans="1:12" ht="15.75" x14ac:dyDescent="0.2">
      <c r="A155" s="134"/>
      <c r="B155" s="486"/>
      <c r="C155" s="134"/>
      <c r="D155" s="134"/>
      <c r="E155" s="134"/>
      <c r="F155" s="39"/>
      <c r="G155" s="39"/>
      <c r="H155" s="39"/>
      <c r="I155" s="39"/>
      <c r="J155" s="39"/>
      <c r="K155" s="39"/>
      <c r="L155" s="13"/>
    </row>
    <row r="156" spans="1:12" ht="15.75" x14ac:dyDescent="0.2">
      <c r="A156" s="134"/>
      <c r="B156" s="486"/>
      <c r="C156" s="134"/>
      <c r="D156" s="134"/>
      <c r="E156" s="134"/>
      <c r="F156" s="39"/>
      <c r="G156" s="39"/>
      <c r="H156" s="39"/>
      <c r="I156" s="39"/>
      <c r="J156" s="39"/>
      <c r="K156" s="39"/>
      <c r="L156" s="13"/>
    </row>
    <row r="157" spans="1:12" ht="15.75" x14ac:dyDescent="0.2">
      <c r="A157" s="134"/>
      <c r="B157" s="486"/>
      <c r="C157" s="134"/>
      <c r="D157" s="134"/>
      <c r="E157" s="134"/>
      <c r="F157" s="39"/>
      <c r="G157" s="39"/>
      <c r="H157" s="39"/>
      <c r="I157" s="39"/>
      <c r="J157" s="39"/>
      <c r="K157" s="39"/>
      <c r="L157" s="13"/>
    </row>
    <row r="158" spans="1:12" ht="15.75" x14ac:dyDescent="0.2">
      <c r="A158" s="134"/>
      <c r="B158" s="486"/>
      <c r="C158" s="134"/>
      <c r="D158" s="134"/>
      <c r="E158" s="134"/>
      <c r="F158" s="39"/>
      <c r="G158" s="39"/>
      <c r="H158" s="39"/>
      <c r="I158" s="39"/>
      <c r="J158" s="39"/>
      <c r="K158" s="39"/>
      <c r="L158" s="13"/>
    </row>
    <row r="159" spans="1:12" ht="15.75" x14ac:dyDescent="0.2">
      <c r="A159" s="134"/>
      <c r="B159" s="486"/>
      <c r="C159" s="134"/>
      <c r="D159" s="134"/>
      <c r="E159" s="134"/>
      <c r="F159" s="39"/>
      <c r="G159" s="39"/>
      <c r="H159" s="39"/>
      <c r="I159" s="39"/>
      <c r="J159" s="39"/>
      <c r="K159" s="39"/>
      <c r="L159" s="13"/>
    </row>
    <row r="160" spans="1:12" ht="15.75" x14ac:dyDescent="0.2">
      <c r="A160" s="134"/>
      <c r="B160" s="486"/>
      <c r="C160" s="134"/>
      <c r="D160" s="134"/>
      <c r="E160" s="134"/>
      <c r="F160" s="39"/>
      <c r="G160" s="39"/>
      <c r="H160" s="39"/>
      <c r="I160" s="39"/>
      <c r="J160" s="39"/>
      <c r="K160" s="39"/>
      <c r="L160" s="13"/>
    </row>
    <row r="161" spans="1:12" ht="15.75" x14ac:dyDescent="0.2">
      <c r="A161" s="134"/>
      <c r="B161" s="486"/>
      <c r="C161" s="134"/>
      <c r="D161" s="134"/>
      <c r="E161" s="134"/>
      <c r="F161" s="39"/>
      <c r="G161" s="39"/>
      <c r="H161" s="39"/>
      <c r="I161" s="39"/>
      <c r="J161" s="39"/>
      <c r="K161" s="39"/>
      <c r="L161" s="13"/>
    </row>
    <row r="162" spans="1:12" ht="15.75" x14ac:dyDescent="0.2">
      <c r="A162" s="134"/>
      <c r="B162" s="486"/>
      <c r="C162" s="134"/>
      <c r="D162" s="134"/>
      <c r="E162" s="134"/>
      <c r="F162" s="39"/>
      <c r="G162" s="39"/>
      <c r="H162" s="39"/>
      <c r="I162" s="39"/>
      <c r="J162" s="39"/>
      <c r="K162" s="39"/>
      <c r="L162" s="13"/>
    </row>
    <row r="163" spans="1:12" ht="15.75" x14ac:dyDescent="0.2">
      <c r="A163" s="134"/>
      <c r="B163" s="486"/>
      <c r="C163" s="134"/>
      <c r="D163" s="134"/>
      <c r="E163" s="134"/>
      <c r="F163" s="39"/>
      <c r="G163" s="39"/>
      <c r="H163" s="39"/>
      <c r="I163" s="39"/>
      <c r="J163" s="39"/>
      <c r="K163" s="39"/>
      <c r="L163" s="13"/>
    </row>
    <row r="164" spans="1:12" ht="15.75" x14ac:dyDescent="0.2">
      <c r="A164" s="134"/>
      <c r="B164" s="486"/>
      <c r="C164" s="134"/>
      <c r="D164" s="134"/>
      <c r="E164" s="134"/>
      <c r="F164" s="39"/>
      <c r="G164" s="39"/>
      <c r="H164" s="39"/>
      <c r="I164" s="39"/>
      <c r="J164" s="39"/>
      <c r="K164" s="39"/>
      <c r="L164" s="13"/>
    </row>
    <row r="165" spans="1:12" ht="15.75" x14ac:dyDescent="0.2">
      <c r="A165" s="134"/>
      <c r="B165" s="486"/>
      <c r="C165" s="134"/>
      <c r="D165" s="134"/>
      <c r="E165" s="134"/>
      <c r="F165" s="39"/>
      <c r="G165" s="39"/>
      <c r="H165" s="39"/>
      <c r="I165" s="39"/>
      <c r="J165" s="39"/>
      <c r="K165" s="39"/>
      <c r="L165" s="13"/>
    </row>
    <row r="166" spans="1:12" ht="15.75" x14ac:dyDescent="0.2">
      <c r="A166" s="134"/>
      <c r="B166" s="486"/>
      <c r="C166" s="134"/>
      <c r="D166" s="134"/>
      <c r="E166" s="134"/>
      <c r="F166" s="39"/>
      <c r="G166" s="39"/>
      <c r="H166" s="39"/>
      <c r="I166" s="39"/>
      <c r="J166" s="39"/>
      <c r="K166" s="39"/>
      <c r="L166" s="13"/>
    </row>
    <row r="167" spans="1:12" ht="15.75" x14ac:dyDescent="0.2">
      <c r="A167" s="134"/>
      <c r="B167" s="486"/>
      <c r="C167" s="134"/>
      <c r="D167" s="134"/>
      <c r="E167" s="134"/>
      <c r="F167" s="39"/>
      <c r="G167" s="39"/>
      <c r="H167" s="39"/>
      <c r="I167" s="39"/>
      <c r="J167" s="39"/>
      <c r="K167" s="39"/>
      <c r="L167" s="13"/>
    </row>
    <row r="168" spans="1:12" ht="15.75" x14ac:dyDescent="0.2">
      <c r="A168" s="134"/>
      <c r="B168" s="486"/>
      <c r="C168" s="134"/>
      <c r="D168" s="134"/>
      <c r="E168" s="134"/>
      <c r="F168" s="39"/>
      <c r="G168" s="39"/>
      <c r="H168" s="39"/>
      <c r="I168" s="39"/>
      <c r="J168" s="39"/>
      <c r="K168" s="39"/>
      <c r="L168" s="13"/>
    </row>
    <row r="169" spans="1:12" ht="15.75" x14ac:dyDescent="0.2">
      <c r="A169" s="134"/>
      <c r="B169" s="486"/>
      <c r="C169" s="134"/>
      <c r="D169" s="134"/>
      <c r="E169" s="134"/>
      <c r="F169" s="39"/>
      <c r="G169" s="39"/>
      <c r="H169" s="39"/>
      <c r="I169" s="39"/>
      <c r="J169" s="39"/>
      <c r="K169" s="39"/>
      <c r="L169" s="13"/>
    </row>
    <row r="170" spans="1:12" ht="15.75" x14ac:dyDescent="0.2">
      <c r="A170" s="134"/>
      <c r="B170" s="486"/>
      <c r="C170" s="134"/>
      <c r="D170" s="134"/>
      <c r="E170" s="134"/>
      <c r="F170" s="39"/>
      <c r="G170" s="39"/>
      <c r="H170" s="39"/>
      <c r="I170" s="39"/>
      <c r="J170" s="39"/>
      <c r="K170" s="39"/>
      <c r="L170" s="13"/>
    </row>
    <row r="171" spans="1:12" ht="15.75" x14ac:dyDescent="0.2">
      <c r="A171" s="134"/>
      <c r="B171" s="486"/>
      <c r="C171" s="134"/>
      <c r="D171" s="134"/>
      <c r="E171" s="134"/>
      <c r="F171" s="39"/>
      <c r="G171" s="39"/>
      <c r="H171" s="39"/>
      <c r="I171" s="39"/>
      <c r="J171" s="39"/>
      <c r="K171" s="39"/>
      <c r="L171" s="13"/>
    </row>
    <row r="172" spans="1:12" ht="15.75" x14ac:dyDescent="0.2">
      <c r="A172" s="134"/>
      <c r="B172" s="486"/>
      <c r="C172" s="134"/>
      <c r="D172" s="134"/>
      <c r="E172" s="134"/>
      <c r="F172" s="39"/>
      <c r="G172" s="39"/>
      <c r="H172" s="39"/>
      <c r="I172" s="39"/>
      <c r="J172" s="39"/>
      <c r="K172" s="39"/>
      <c r="L172" s="13"/>
    </row>
    <row r="173" spans="1:12" ht="15.75" x14ac:dyDescent="0.2">
      <c r="A173" s="134"/>
      <c r="B173" s="486"/>
      <c r="C173" s="134"/>
      <c r="D173" s="134"/>
      <c r="E173" s="134"/>
      <c r="F173" s="39"/>
      <c r="G173" s="39"/>
      <c r="H173" s="39"/>
      <c r="I173" s="39"/>
      <c r="J173" s="39"/>
      <c r="K173" s="39"/>
      <c r="L173" s="13"/>
    </row>
    <row r="174" spans="1:12" ht="15.75" x14ac:dyDescent="0.2">
      <c r="A174" s="134"/>
      <c r="B174" s="486"/>
      <c r="C174" s="134"/>
      <c r="D174" s="134"/>
      <c r="E174" s="134"/>
      <c r="F174" s="39"/>
      <c r="G174" s="39"/>
      <c r="H174" s="39"/>
      <c r="I174" s="39"/>
      <c r="J174" s="39"/>
      <c r="K174" s="39"/>
      <c r="L174" s="13"/>
    </row>
    <row r="175" spans="1:12" ht="15.75" x14ac:dyDescent="0.2">
      <c r="A175" s="134"/>
      <c r="B175" s="486"/>
      <c r="C175" s="134"/>
      <c r="D175" s="134"/>
      <c r="E175" s="134"/>
      <c r="F175" s="39"/>
      <c r="G175" s="39"/>
      <c r="H175" s="39"/>
      <c r="I175" s="39"/>
      <c r="J175" s="39"/>
      <c r="K175" s="39"/>
      <c r="L175" s="13"/>
    </row>
    <row r="176" spans="1:12" ht="15.75" x14ac:dyDescent="0.2">
      <c r="A176" s="134"/>
      <c r="B176" s="486"/>
      <c r="C176" s="134"/>
      <c r="D176" s="134"/>
      <c r="E176" s="134"/>
      <c r="F176" s="39"/>
      <c r="G176" s="39"/>
      <c r="H176" s="39"/>
      <c r="I176" s="39"/>
      <c r="J176" s="39"/>
      <c r="K176" s="39"/>
      <c r="L176" s="13"/>
    </row>
    <row r="177" spans="1:12" ht="15.75" x14ac:dyDescent="0.2">
      <c r="A177" s="134"/>
      <c r="B177" s="486"/>
      <c r="C177" s="134"/>
      <c r="D177" s="134"/>
      <c r="E177" s="134"/>
      <c r="F177" s="39"/>
      <c r="G177" s="39"/>
      <c r="H177" s="39"/>
      <c r="I177" s="39"/>
      <c r="J177" s="39"/>
      <c r="K177" s="39"/>
      <c r="L177" s="13"/>
    </row>
    <row r="178" spans="1:12" ht="15.75" x14ac:dyDescent="0.2">
      <c r="A178" s="134"/>
      <c r="B178" s="486"/>
      <c r="C178" s="134"/>
      <c r="D178" s="134"/>
      <c r="E178" s="134"/>
      <c r="F178" s="39"/>
      <c r="G178" s="39"/>
      <c r="H178" s="39"/>
      <c r="I178" s="39"/>
      <c r="J178" s="39"/>
      <c r="K178" s="39"/>
      <c r="L178" s="13"/>
    </row>
    <row r="179" spans="1:12" ht="15.75" x14ac:dyDescent="0.2">
      <c r="A179" s="134"/>
      <c r="B179" s="486"/>
      <c r="C179" s="134"/>
      <c r="D179" s="134"/>
      <c r="E179" s="134"/>
      <c r="F179" s="39"/>
      <c r="G179" s="39"/>
      <c r="H179" s="39"/>
      <c r="I179" s="39"/>
      <c r="J179" s="39"/>
      <c r="K179" s="39"/>
      <c r="L179" s="13"/>
    </row>
    <row r="180" spans="1:12" ht="15.75" x14ac:dyDescent="0.2">
      <c r="A180" s="134"/>
      <c r="B180" s="486"/>
      <c r="C180" s="134"/>
      <c r="D180" s="134"/>
      <c r="E180" s="134"/>
      <c r="F180" s="39"/>
      <c r="G180" s="39"/>
      <c r="H180" s="39"/>
      <c r="I180" s="39"/>
      <c r="J180" s="39"/>
      <c r="K180" s="39"/>
      <c r="L180" s="13"/>
    </row>
    <row r="181" spans="1:12" ht="15.75" x14ac:dyDescent="0.2">
      <c r="A181" s="134"/>
      <c r="B181" s="486"/>
      <c r="C181" s="134"/>
      <c r="D181" s="134"/>
      <c r="E181" s="134"/>
      <c r="F181" s="39"/>
      <c r="G181" s="39"/>
      <c r="H181" s="39"/>
      <c r="I181" s="39"/>
      <c r="J181" s="39"/>
      <c r="K181" s="39"/>
      <c r="L181" s="13"/>
    </row>
    <row r="182" spans="1:12" ht="15.75" x14ac:dyDescent="0.2">
      <c r="A182" s="134"/>
      <c r="B182" s="486"/>
      <c r="C182" s="134"/>
      <c r="D182" s="134"/>
      <c r="E182" s="134"/>
      <c r="F182" s="39"/>
      <c r="G182" s="39"/>
      <c r="H182" s="39"/>
      <c r="I182" s="39"/>
      <c r="J182" s="39"/>
      <c r="K182" s="39"/>
      <c r="L182" s="13"/>
    </row>
    <row r="183" spans="1:12" ht="15.75" x14ac:dyDescent="0.2">
      <c r="A183" s="134"/>
      <c r="B183" s="486"/>
      <c r="C183" s="134"/>
      <c r="D183" s="134"/>
      <c r="E183" s="134"/>
      <c r="F183" s="39"/>
      <c r="G183" s="39"/>
      <c r="H183" s="39"/>
      <c r="I183" s="39"/>
      <c r="J183" s="39"/>
      <c r="K183" s="39"/>
      <c r="L183" s="13"/>
    </row>
    <row r="184" spans="1:12" ht="15.75" x14ac:dyDescent="0.2">
      <c r="A184" s="134"/>
      <c r="B184" s="486"/>
      <c r="C184" s="134"/>
      <c r="D184" s="134"/>
      <c r="E184" s="134"/>
      <c r="F184" s="39"/>
      <c r="G184" s="39"/>
      <c r="H184" s="39"/>
      <c r="I184" s="39"/>
      <c r="J184" s="39"/>
      <c r="K184" s="39"/>
      <c r="L184" s="13"/>
    </row>
    <row r="185" spans="1:12" ht="15.75" x14ac:dyDescent="0.2">
      <c r="A185" s="134"/>
      <c r="B185" s="486"/>
      <c r="C185" s="134"/>
      <c r="D185" s="134"/>
      <c r="E185" s="134"/>
      <c r="F185" s="39"/>
      <c r="G185" s="39"/>
      <c r="H185" s="39"/>
      <c r="I185" s="39"/>
      <c r="J185" s="39"/>
      <c r="K185" s="39"/>
      <c r="L185" s="13"/>
    </row>
    <row r="186" spans="1:12" ht="15.75" x14ac:dyDescent="0.2">
      <c r="A186" s="134"/>
      <c r="B186" s="486"/>
      <c r="C186" s="134"/>
      <c r="D186" s="134"/>
      <c r="E186" s="134"/>
      <c r="F186" s="39"/>
      <c r="G186" s="39"/>
      <c r="H186" s="39"/>
      <c r="I186" s="39"/>
      <c r="J186" s="39"/>
      <c r="K186" s="39"/>
      <c r="L186" s="13"/>
    </row>
    <row r="187" spans="1:12" ht="15.75" x14ac:dyDescent="0.2">
      <c r="A187" s="134"/>
      <c r="B187" s="486"/>
      <c r="C187" s="134"/>
      <c r="D187" s="134"/>
      <c r="E187" s="134"/>
      <c r="F187" s="39"/>
      <c r="G187" s="39"/>
      <c r="H187" s="39"/>
      <c r="I187" s="39"/>
      <c r="J187" s="39"/>
      <c r="K187" s="39"/>
      <c r="L187" s="13"/>
    </row>
    <row r="188" spans="1:12" ht="15.75" x14ac:dyDescent="0.2">
      <c r="A188" s="134"/>
      <c r="B188" s="486"/>
      <c r="C188" s="134"/>
      <c r="D188" s="134"/>
      <c r="E188" s="134"/>
      <c r="F188" s="39"/>
      <c r="G188" s="39"/>
      <c r="H188" s="39"/>
      <c r="I188" s="39"/>
      <c r="J188" s="39"/>
      <c r="K188" s="39"/>
      <c r="L188" s="13"/>
    </row>
    <row r="189" spans="1:12" ht="15.75" x14ac:dyDescent="0.2">
      <c r="A189" s="134"/>
      <c r="B189" s="486"/>
      <c r="C189" s="134"/>
      <c r="D189" s="134"/>
      <c r="E189" s="134"/>
      <c r="F189" s="39"/>
      <c r="G189" s="39"/>
      <c r="H189" s="39"/>
      <c r="I189" s="39"/>
      <c r="J189" s="39"/>
      <c r="K189" s="39"/>
      <c r="L189" s="13"/>
    </row>
    <row r="190" spans="1:12" ht="15.75" x14ac:dyDescent="0.2">
      <c r="A190" s="134"/>
      <c r="B190" s="486"/>
      <c r="C190" s="134"/>
      <c r="D190" s="134"/>
      <c r="E190" s="134"/>
      <c r="F190" s="39"/>
      <c r="G190" s="39"/>
      <c r="H190" s="39"/>
      <c r="I190" s="39"/>
      <c r="J190" s="39"/>
      <c r="K190" s="39"/>
      <c r="L190" s="13"/>
    </row>
    <row r="191" spans="1:12" ht="15.75" x14ac:dyDescent="0.2">
      <c r="A191" s="134"/>
      <c r="B191" s="486"/>
      <c r="C191" s="134"/>
      <c r="D191" s="134"/>
      <c r="E191" s="134"/>
      <c r="F191" s="39"/>
      <c r="G191" s="39"/>
      <c r="H191" s="39"/>
      <c r="I191" s="39"/>
      <c r="J191" s="39"/>
      <c r="K191" s="39"/>
      <c r="L191" s="13"/>
    </row>
    <row r="192" spans="1:12" ht="15.75" x14ac:dyDescent="0.2">
      <c r="A192" s="134"/>
      <c r="B192" s="486"/>
      <c r="C192" s="134"/>
      <c r="D192" s="134"/>
      <c r="E192" s="134"/>
      <c r="F192" s="39"/>
      <c r="G192" s="39"/>
      <c r="H192" s="39"/>
      <c r="I192" s="39"/>
      <c r="J192" s="39"/>
      <c r="K192" s="39"/>
      <c r="L192" s="13"/>
    </row>
    <row r="193" spans="1:12" ht="15.75" x14ac:dyDescent="0.2">
      <c r="A193" s="134"/>
      <c r="B193" s="486"/>
      <c r="C193" s="134"/>
      <c r="D193" s="134"/>
      <c r="E193" s="134"/>
      <c r="F193" s="39"/>
      <c r="G193" s="39"/>
      <c r="H193" s="39"/>
      <c r="I193" s="39"/>
      <c r="J193" s="39"/>
      <c r="K193" s="39"/>
      <c r="L193" s="13"/>
    </row>
    <row r="194" spans="1:12" ht="15.75" x14ac:dyDescent="0.2">
      <c r="A194" s="134"/>
      <c r="B194" s="486"/>
      <c r="C194" s="134"/>
      <c r="D194" s="134"/>
      <c r="E194" s="134"/>
      <c r="F194" s="39"/>
      <c r="G194" s="39"/>
      <c r="H194" s="39"/>
      <c r="I194" s="39"/>
      <c r="J194" s="39"/>
      <c r="K194" s="39"/>
      <c r="L194" s="13"/>
    </row>
    <row r="195" spans="1:12" ht="15.75" x14ac:dyDescent="0.2">
      <c r="A195" s="134"/>
      <c r="B195" s="486"/>
      <c r="C195" s="134"/>
      <c r="D195" s="134"/>
      <c r="E195" s="134"/>
      <c r="F195" s="39"/>
      <c r="G195" s="39"/>
      <c r="H195" s="39"/>
      <c r="I195" s="39"/>
      <c r="J195" s="39"/>
      <c r="K195" s="39"/>
      <c r="L195" s="13"/>
    </row>
    <row r="196" spans="1:12" ht="15.75" x14ac:dyDescent="0.2">
      <c r="A196" s="134"/>
      <c r="B196" s="486"/>
      <c r="C196" s="134"/>
      <c r="D196" s="134"/>
      <c r="E196" s="134"/>
      <c r="F196" s="39"/>
      <c r="G196" s="39"/>
      <c r="H196" s="39"/>
      <c r="I196" s="39"/>
      <c r="J196" s="39"/>
      <c r="K196" s="39"/>
      <c r="L196" s="13"/>
    </row>
    <row r="197" spans="1:12" ht="15.75" x14ac:dyDescent="0.2">
      <c r="A197" s="134"/>
      <c r="B197" s="486"/>
      <c r="C197" s="134"/>
      <c r="D197" s="134"/>
      <c r="E197" s="134"/>
      <c r="F197" s="39"/>
      <c r="G197" s="39"/>
      <c r="H197" s="39"/>
      <c r="I197" s="39"/>
      <c r="J197" s="39"/>
      <c r="K197" s="39"/>
      <c r="L197" s="13"/>
    </row>
    <row r="198" spans="1:12" ht="15.75" x14ac:dyDescent="0.2">
      <c r="A198" s="134"/>
      <c r="B198" s="486"/>
      <c r="C198" s="134"/>
      <c r="D198" s="134"/>
      <c r="E198" s="134"/>
      <c r="F198" s="39"/>
      <c r="G198" s="39"/>
      <c r="H198" s="39"/>
      <c r="I198" s="39"/>
      <c r="J198" s="39"/>
      <c r="K198" s="39"/>
      <c r="L198" s="13"/>
    </row>
    <row r="199" spans="1:12" ht="15.75" x14ac:dyDescent="0.2">
      <c r="A199" s="134"/>
      <c r="B199" s="486"/>
      <c r="C199" s="134"/>
      <c r="D199" s="134"/>
      <c r="E199" s="134"/>
      <c r="F199" s="39"/>
      <c r="G199" s="39"/>
      <c r="H199" s="39"/>
      <c r="I199" s="39"/>
      <c r="J199" s="39"/>
      <c r="K199" s="39"/>
      <c r="L199" s="13"/>
    </row>
  </sheetData>
  <mergeCells count="15">
    <mergeCell ref="A52:E52"/>
    <mergeCell ref="A5:E5"/>
    <mergeCell ref="A15:E15"/>
    <mergeCell ref="A34:E34"/>
    <mergeCell ref="A53:E53"/>
    <mergeCell ref="A1:E1"/>
    <mergeCell ref="A2:E2"/>
    <mergeCell ref="A4:E4"/>
    <mergeCell ref="A14:E14"/>
    <mergeCell ref="A31:E31"/>
    <mergeCell ref="H74:L74"/>
    <mergeCell ref="A60:E60"/>
    <mergeCell ref="A68:E68"/>
    <mergeCell ref="A69:E69"/>
    <mergeCell ref="A59:E59"/>
  </mergeCells>
  <pageMargins left="0.25" right="0.25"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N37"/>
  <sheetViews>
    <sheetView topLeftCell="A10" workbookViewId="0">
      <selection activeCell="C38" sqref="C38"/>
    </sheetView>
  </sheetViews>
  <sheetFormatPr defaultRowHeight="13.5" x14ac:dyDescent="0.25"/>
  <cols>
    <col min="1" max="1" width="39.7109375" style="225" customWidth="1"/>
    <col min="2" max="2" width="41" style="225" customWidth="1"/>
    <col min="3" max="3" width="11" style="59" customWidth="1"/>
    <col min="4" max="4" width="14.140625" style="59" customWidth="1"/>
    <col min="5" max="5" width="14.7109375" style="59" customWidth="1"/>
    <col min="6" max="6" width="10" style="170" bestFit="1" customWidth="1"/>
    <col min="7" max="7" width="21.7109375" style="5" customWidth="1"/>
    <col min="8" max="8" width="50" style="173" customWidth="1"/>
    <col min="9" max="14" width="9.140625" style="5"/>
  </cols>
  <sheetData>
    <row r="1" spans="1:14" s="63" customFormat="1" ht="19.5" x14ac:dyDescent="0.25">
      <c r="A1" s="475"/>
      <c r="B1" s="626"/>
      <c r="C1" s="181"/>
      <c r="D1" s="181"/>
      <c r="E1" s="181"/>
      <c r="F1" s="227"/>
      <c r="G1" s="61"/>
      <c r="H1" s="173"/>
      <c r="I1" s="61"/>
      <c r="J1" s="61"/>
      <c r="K1" s="61"/>
      <c r="L1" s="61"/>
      <c r="M1" s="61"/>
      <c r="N1" s="61"/>
    </row>
    <row r="2" spans="1:14" s="63" customFormat="1" ht="19.5" x14ac:dyDescent="0.25">
      <c r="A2" s="475"/>
      <c r="B2" s="626"/>
      <c r="C2" s="181"/>
      <c r="D2" s="181"/>
      <c r="E2" s="181"/>
      <c r="F2" s="227"/>
      <c r="G2" s="61"/>
      <c r="H2" s="173"/>
      <c r="I2" s="61"/>
      <c r="J2" s="61"/>
      <c r="K2" s="61"/>
      <c r="L2" s="61"/>
      <c r="M2" s="61"/>
      <c r="N2" s="61"/>
    </row>
    <row r="3" spans="1:14" s="63" customFormat="1" ht="18.75" x14ac:dyDescent="0.3">
      <c r="A3" s="179" t="s">
        <v>701</v>
      </c>
      <c r="B3" s="626"/>
      <c r="C3" s="158"/>
      <c r="D3" s="158"/>
      <c r="E3" s="158"/>
      <c r="F3" s="227"/>
      <c r="G3" s="61"/>
      <c r="H3" s="173"/>
      <c r="I3" s="61"/>
      <c r="J3" s="61"/>
      <c r="K3" s="61"/>
      <c r="L3" s="61"/>
      <c r="M3" s="61"/>
      <c r="N3" s="61"/>
    </row>
    <row r="4" spans="1:14" s="483" customFormat="1" ht="15.75" x14ac:dyDescent="0.25">
      <c r="A4" s="560"/>
      <c r="B4" s="627"/>
      <c r="C4" s="561"/>
      <c r="D4" s="561"/>
      <c r="E4" s="561"/>
      <c r="F4" s="562"/>
      <c r="G4" s="65"/>
      <c r="H4" s="173"/>
      <c r="I4" s="65"/>
      <c r="J4" s="65"/>
      <c r="K4" s="65"/>
      <c r="L4" s="65"/>
      <c r="M4" s="65"/>
      <c r="N4" s="65"/>
    </row>
    <row r="5" spans="1:14" s="483" customFormat="1" ht="31.5" x14ac:dyDescent="0.25">
      <c r="A5" s="565" t="s">
        <v>704</v>
      </c>
      <c r="B5" s="765" t="s">
        <v>702</v>
      </c>
      <c r="C5" s="766"/>
      <c r="D5" s="766"/>
      <c r="E5" s="767" t="str">
        <f>IFERROR('2 Cont RP'!D77/'2 Cont RP'!D50,"")</f>
        <v/>
      </c>
      <c r="F5" s="532"/>
      <c r="G5" s="65"/>
      <c r="H5" s="173"/>
      <c r="I5" s="65"/>
      <c r="J5" s="65"/>
      <c r="K5" s="65"/>
      <c r="L5" s="65"/>
      <c r="M5" s="65"/>
      <c r="N5" s="65"/>
    </row>
    <row r="6" spans="1:14" s="483" customFormat="1" ht="47.25" x14ac:dyDescent="0.25">
      <c r="A6" s="563"/>
      <c r="B6" s="765" t="s">
        <v>703</v>
      </c>
      <c r="C6" s="766"/>
      <c r="D6" s="766"/>
      <c r="E6" s="768">
        <f>'2 Cont RP'!D81</f>
        <v>0</v>
      </c>
      <c r="F6" s="532"/>
      <c r="G6" s="65"/>
      <c r="H6" s="173"/>
      <c r="I6" s="65"/>
      <c r="J6" s="65"/>
      <c r="K6" s="65"/>
      <c r="L6" s="65"/>
      <c r="M6" s="65"/>
      <c r="N6" s="65"/>
    </row>
    <row r="7" spans="1:14" s="483" customFormat="1" ht="17.25" customHeight="1" x14ac:dyDescent="0.25">
      <c r="A7" s="876"/>
      <c r="B7" s="876"/>
      <c r="C7" s="564"/>
      <c r="D7" s="564"/>
      <c r="E7" s="564"/>
      <c r="F7" s="532"/>
      <c r="G7" s="65"/>
      <c r="H7" s="173"/>
      <c r="I7" s="65"/>
      <c r="J7" s="65"/>
      <c r="K7" s="65"/>
      <c r="L7" s="65"/>
      <c r="M7" s="65"/>
      <c r="N7" s="65"/>
    </row>
    <row r="8" spans="1:14" s="63" customFormat="1" ht="10.5" customHeight="1" x14ac:dyDescent="0.25">
      <c r="A8" s="475"/>
      <c r="B8" s="626"/>
      <c r="C8" s="181"/>
      <c r="D8" s="181"/>
      <c r="E8" s="181"/>
      <c r="F8" s="227"/>
      <c r="G8" s="61"/>
      <c r="H8" s="173"/>
      <c r="I8" s="61"/>
      <c r="J8" s="61"/>
      <c r="K8" s="61"/>
      <c r="L8" s="61"/>
      <c r="M8" s="61"/>
      <c r="N8" s="61"/>
    </row>
    <row r="9" spans="1:14" s="63" customFormat="1" ht="47.25" customHeight="1" x14ac:dyDescent="0.25">
      <c r="A9" s="476" t="s">
        <v>833</v>
      </c>
      <c r="B9" s="628"/>
      <c r="C9" s="523"/>
      <c r="D9" s="523"/>
      <c r="E9" s="524"/>
      <c r="F9" s="532"/>
      <c r="G9" s="65"/>
      <c r="H9" s="173"/>
      <c r="I9" s="65"/>
      <c r="J9" s="65"/>
      <c r="K9" s="65"/>
      <c r="L9" s="61"/>
      <c r="M9" s="61"/>
      <c r="N9" s="61"/>
    </row>
    <row r="10" spans="1:14" s="63" customFormat="1" ht="22.5" customHeight="1" thickBot="1" x14ac:dyDescent="0.3">
      <c r="A10" s="476"/>
      <c r="B10" s="628"/>
      <c r="C10" s="523"/>
      <c r="D10" s="523"/>
      <c r="E10" s="533"/>
      <c r="F10" s="532"/>
      <c r="G10" s="65"/>
      <c r="H10" s="173"/>
      <c r="I10" s="65"/>
      <c r="J10" s="65"/>
      <c r="K10" s="65"/>
      <c r="L10" s="61"/>
      <c r="M10" s="61"/>
      <c r="N10" s="61"/>
    </row>
    <row r="11" spans="1:14" ht="15.75" x14ac:dyDescent="0.25">
      <c r="A11" s="521"/>
      <c r="B11" s="629"/>
      <c r="C11" s="525"/>
      <c r="D11" s="525"/>
      <c r="E11" s="528"/>
      <c r="F11" s="529"/>
    </row>
    <row r="12" spans="1:14" ht="31.5" x14ac:dyDescent="0.25">
      <c r="A12" s="522" t="s">
        <v>662</v>
      </c>
      <c r="B12" s="517"/>
      <c r="C12" s="133"/>
      <c r="D12" s="133"/>
      <c r="E12" s="133"/>
      <c r="F12" s="530"/>
    </row>
    <row r="13" spans="1:14" ht="25.5" x14ac:dyDescent="0.25">
      <c r="A13" s="769"/>
      <c r="B13" s="769" t="s">
        <v>665</v>
      </c>
      <c r="C13" s="770" t="s">
        <v>663</v>
      </c>
      <c r="D13" s="771" t="s">
        <v>661</v>
      </c>
      <c r="E13" s="772" t="s">
        <v>664</v>
      </c>
      <c r="F13" s="530"/>
      <c r="G13" s="685"/>
    </row>
    <row r="14" spans="1:14" ht="15.75" x14ac:dyDescent="0.25">
      <c r="A14" s="589" t="s">
        <v>700</v>
      </c>
      <c r="B14" s="769" t="s">
        <v>699</v>
      </c>
      <c r="C14" s="773" t="str">
        <f>'3 Analiza financiara-indicatori'!E55</f>
        <v/>
      </c>
      <c r="D14" s="774" t="str">
        <f>IF(C14&gt;E14,"NU","DA")</f>
        <v>NU</v>
      </c>
      <c r="E14" s="770">
        <v>0.5</v>
      </c>
      <c r="F14" s="530" t="s">
        <v>802</v>
      </c>
      <c r="G14" s="685"/>
      <c r="H14" s="684"/>
    </row>
    <row r="15" spans="1:14" ht="15.75" x14ac:dyDescent="0.25">
      <c r="A15" s="589" t="s">
        <v>598</v>
      </c>
      <c r="B15" s="769" t="s">
        <v>666</v>
      </c>
      <c r="C15" s="775" t="str">
        <f>'3 Analiza financiara-indicatori'!E71</f>
        <v/>
      </c>
      <c r="D15" s="774" t="str">
        <f>IF(C15&gt;E15,"NU","DA")</f>
        <v>NU</v>
      </c>
      <c r="E15" s="776">
        <v>0.85</v>
      </c>
      <c r="F15" s="530"/>
      <c r="H15" s="873"/>
      <c r="I15" s="873"/>
      <c r="J15" s="873"/>
      <c r="K15" s="873"/>
      <c r="L15" s="873"/>
    </row>
    <row r="16" spans="1:14" ht="15.75" x14ac:dyDescent="0.25">
      <c r="A16" s="589" t="s">
        <v>599</v>
      </c>
      <c r="B16" s="769" t="s">
        <v>667</v>
      </c>
      <c r="C16" s="775" t="str">
        <f>'3 Analiza financiara-indicatori'!E72</f>
        <v/>
      </c>
      <c r="D16" s="774" t="str">
        <f t="shared" ref="D16:D22" si="0">IF(C16&gt;E16,"NU","DA")</f>
        <v>NU</v>
      </c>
      <c r="E16" s="776">
        <v>0.8</v>
      </c>
      <c r="F16" s="530"/>
    </row>
    <row r="17" spans="1:6" ht="18" customHeight="1" x14ac:dyDescent="0.25">
      <c r="A17" s="777" t="s">
        <v>601</v>
      </c>
      <c r="B17" s="769" t="s">
        <v>668</v>
      </c>
      <c r="C17" s="775" t="str">
        <f>'3 Analiza financiara-indicatori'!E73</f>
        <v/>
      </c>
      <c r="D17" s="774" t="str">
        <f t="shared" si="0"/>
        <v>NU</v>
      </c>
      <c r="E17" s="776">
        <v>0.5</v>
      </c>
      <c r="F17" s="530"/>
    </row>
    <row r="18" spans="1:6" ht="15.75" x14ac:dyDescent="0.25">
      <c r="A18" s="777" t="s">
        <v>689</v>
      </c>
      <c r="B18" s="769" t="s">
        <v>669</v>
      </c>
      <c r="C18" s="775" t="str">
        <f>'3 Analiza financiara-indicatori'!E74</f>
        <v/>
      </c>
      <c r="D18" s="774" t="str">
        <f t="shared" si="0"/>
        <v>NU</v>
      </c>
      <c r="E18" s="775">
        <v>0.3</v>
      </c>
      <c r="F18" s="530" t="s">
        <v>802</v>
      </c>
    </row>
    <row r="19" spans="1:6" ht="25.5" hidden="1" x14ac:dyDescent="0.25">
      <c r="A19" s="734" t="s">
        <v>604</v>
      </c>
      <c r="B19" s="769" t="s">
        <v>670</v>
      </c>
      <c r="C19" s="775" t="str">
        <f>'3 Analiza financiara-indicatori'!E75</f>
        <v/>
      </c>
      <c r="D19" s="774" t="str">
        <f t="shared" si="0"/>
        <v>DA</v>
      </c>
      <c r="E19" s="778"/>
      <c r="F19" s="530"/>
    </row>
    <row r="20" spans="1:6" ht="31.5" hidden="1" x14ac:dyDescent="0.25">
      <c r="A20" s="734" t="s">
        <v>606</v>
      </c>
      <c r="B20" s="769" t="s">
        <v>671</v>
      </c>
      <c r="C20" s="775" t="str">
        <f>'3 Analiza financiara-indicatori'!E77</f>
        <v/>
      </c>
      <c r="D20" s="774" t="str">
        <f t="shared" si="0"/>
        <v>DA</v>
      </c>
      <c r="E20" s="778"/>
      <c r="F20" s="530"/>
    </row>
    <row r="21" spans="1:6" ht="25.5" hidden="1" x14ac:dyDescent="0.25">
      <c r="A21" s="759" t="s">
        <v>705</v>
      </c>
      <c r="B21" s="769" t="s">
        <v>714</v>
      </c>
      <c r="C21" s="775" t="str">
        <f>'3 Analiza financiara-indicatori'!E78</f>
        <v/>
      </c>
      <c r="D21" s="774" t="str">
        <f t="shared" si="0"/>
        <v>DA</v>
      </c>
      <c r="E21" s="778"/>
      <c r="F21" s="530"/>
    </row>
    <row r="22" spans="1:6" ht="25.5" x14ac:dyDescent="0.25">
      <c r="A22" s="761" t="s">
        <v>707</v>
      </c>
      <c r="B22" s="769" t="s">
        <v>715</v>
      </c>
      <c r="C22" s="775" t="str">
        <f>'3 Analiza financiara-indicatori'!E79</f>
        <v/>
      </c>
      <c r="D22" s="774" t="str">
        <f t="shared" si="0"/>
        <v>NU</v>
      </c>
      <c r="E22" s="776">
        <v>0.05</v>
      </c>
      <c r="F22" s="530"/>
    </row>
    <row r="23" spans="1:6" ht="31.5" x14ac:dyDescent="0.25">
      <c r="A23" s="777" t="s">
        <v>608</v>
      </c>
      <c r="B23" s="769" t="s">
        <v>678</v>
      </c>
      <c r="C23" s="775" t="str">
        <f>'3 Analiza financiara-indicatori'!E80</f>
        <v/>
      </c>
      <c r="D23" s="774" t="str">
        <f>IF(C23&gt;E23,"DA","NU")</f>
        <v>DA</v>
      </c>
      <c r="E23" s="776">
        <v>0.7</v>
      </c>
      <c r="F23" s="530"/>
    </row>
    <row r="24" spans="1:6" ht="15.75" hidden="1" x14ac:dyDescent="0.25">
      <c r="A24" s="734" t="s">
        <v>610</v>
      </c>
      <c r="B24" s="769" t="s">
        <v>672</v>
      </c>
      <c r="C24" s="775" t="str">
        <f>'3 Analiza financiara-indicatori'!E81</f>
        <v/>
      </c>
      <c r="D24" s="774" t="str">
        <f>IF(C24&gt;E24,"NU","DA")</f>
        <v>DA</v>
      </c>
      <c r="E24" s="778"/>
      <c r="F24" s="530"/>
    </row>
    <row r="25" spans="1:6" ht="25.5" hidden="1" x14ac:dyDescent="0.25">
      <c r="A25" s="731" t="s">
        <v>648</v>
      </c>
      <c r="B25" s="769" t="s">
        <v>677</v>
      </c>
      <c r="C25" s="775">
        <f>'3 Analiza financiara-indicatori'!E83</f>
        <v>0</v>
      </c>
      <c r="D25" s="774" t="str">
        <f>IF(C25&gt;E25,"DA","NU")</f>
        <v>NU</v>
      </c>
      <c r="E25" s="775">
        <v>0.3</v>
      </c>
      <c r="F25" s="530"/>
    </row>
    <row r="26" spans="1:6" ht="31.5" x14ac:dyDescent="0.25">
      <c r="A26" s="777" t="s">
        <v>859</v>
      </c>
      <c r="B26" s="769" t="s">
        <v>858</v>
      </c>
      <c r="C26" s="775" t="str">
        <f>'3 Analiza financiara-indicatori'!E82</f>
        <v/>
      </c>
      <c r="D26" s="774" t="str">
        <f t="shared" ref="D26" si="1">IF(C26&gt;E26,"NU","DA")</f>
        <v>NU</v>
      </c>
      <c r="E26" s="776">
        <v>0.05</v>
      </c>
      <c r="F26" s="530"/>
    </row>
    <row r="27" spans="1:6" ht="15.75" x14ac:dyDescent="0.25">
      <c r="A27" s="733" t="s">
        <v>688</v>
      </c>
      <c r="B27" s="769" t="s">
        <v>713</v>
      </c>
      <c r="C27" s="775">
        <f>'3 Analiza financiara-indicatori'!E83</f>
        <v>0</v>
      </c>
      <c r="D27" s="184" t="str">
        <f>IF(C27&gt;E27,"DA","NU")</f>
        <v>NU</v>
      </c>
      <c r="E27" s="775">
        <v>0.3</v>
      </c>
      <c r="F27" s="530"/>
    </row>
    <row r="28" spans="1:6" ht="15.75" x14ac:dyDescent="0.25">
      <c r="A28" s="777" t="s">
        <v>614</v>
      </c>
      <c r="B28" s="769" t="s">
        <v>676</v>
      </c>
      <c r="C28" s="775" t="str">
        <f>'3 Analiza financiara-indicatori'!E86</f>
        <v/>
      </c>
      <c r="D28" s="774" t="str">
        <f>IF(C28&gt;E28,"DA","NU")</f>
        <v>DA</v>
      </c>
      <c r="E28" s="776">
        <v>0.7</v>
      </c>
      <c r="F28" s="530"/>
    </row>
    <row r="29" spans="1:6" ht="31.5" hidden="1" x14ac:dyDescent="0.25">
      <c r="A29" s="499" t="s">
        <v>691</v>
      </c>
      <c r="B29" s="517" t="s">
        <v>682</v>
      </c>
      <c r="C29" s="520" t="str">
        <f>'3 Analiza financiara-indicatori'!E87</f>
        <v/>
      </c>
      <c r="D29" s="50" t="str">
        <f>IF(C29&gt;E29,"DA","NU")</f>
        <v>NU</v>
      </c>
      <c r="E29" s="133"/>
      <c r="F29" s="530"/>
    </row>
    <row r="30" spans="1:6" ht="15.75" hidden="1" x14ac:dyDescent="0.25">
      <c r="A30" s="518" t="s">
        <v>618</v>
      </c>
      <c r="B30" s="517" t="s">
        <v>675</v>
      </c>
      <c r="C30" s="520" t="str">
        <f>'3 Analiza financiara-indicatori'!E89</f>
        <v/>
      </c>
      <c r="D30" s="50" t="str">
        <f>IF(C30&gt;E30,"DA","NU")</f>
        <v>NU</v>
      </c>
      <c r="E30" s="133"/>
      <c r="F30" s="530"/>
    </row>
    <row r="31" spans="1:6" ht="15.75" hidden="1" x14ac:dyDescent="0.25">
      <c r="A31" s="518" t="s">
        <v>619</v>
      </c>
      <c r="B31" s="517" t="s">
        <v>674</v>
      </c>
      <c r="C31" s="520" t="str">
        <f>'3 Analiza financiara-indicatori'!E90</f>
        <v/>
      </c>
      <c r="D31" s="50" t="str">
        <f>IF(C31&gt;E31,"NU","DA")</f>
        <v>DA</v>
      </c>
      <c r="E31" s="133"/>
      <c r="F31" s="530"/>
    </row>
    <row r="32" spans="1:6" ht="15.75" hidden="1" x14ac:dyDescent="0.25">
      <c r="A32" s="518" t="s">
        <v>620</v>
      </c>
      <c r="B32" s="517" t="s">
        <v>673</v>
      </c>
      <c r="C32" s="520" t="str">
        <f>'3 Analiza financiara-indicatori'!E91</f>
        <v/>
      </c>
      <c r="D32" s="50" t="str">
        <f>IF(C32&gt;E32,"DA","NU")</f>
        <v>DA</v>
      </c>
      <c r="E32" s="527">
        <v>0.3</v>
      </c>
      <c r="F32" s="530"/>
    </row>
    <row r="33" spans="1:14" ht="14.25" thickBot="1" x14ac:dyDescent="0.3">
      <c r="A33" s="519"/>
      <c r="B33" s="630"/>
      <c r="C33" s="526"/>
      <c r="D33" s="526"/>
      <c r="E33" s="526"/>
      <c r="F33" s="531"/>
    </row>
    <row r="35" spans="1:14" s="63" customFormat="1" x14ac:dyDescent="0.25">
      <c r="A35" s="779"/>
      <c r="B35" s="626"/>
      <c r="C35" s="181"/>
      <c r="D35" s="181"/>
      <c r="E35" s="181"/>
      <c r="F35" s="227"/>
      <c r="G35" s="61"/>
      <c r="H35" s="173"/>
      <c r="I35" s="61"/>
      <c r="J35" s="61"/>
      <c r="K35" s="61"/>
      <c r="L35" s="61"/>
      <c r="M35" s="61"/>
      <c r="N35" s="61"/>
    </row>
    <row r="36" spans="1:14" s="63" customFormat="1" x14ac:dyDescent="0.25">
      <c r="A36" s="779"/>
      <c r="B36" s="626"/>
      <c r="C36" s="181"/>
      <c r="D36" s="181"/>
      <c r="E36" s="181"/>
      <c r="F36" s="227"/>
      <c r="G36" s="61"/>
      <c r="H36" s="173"/>
      <c r="I36" s="61"/>
      <c r="J36" s="61"/>
      <c r="K36" s="61"/>
      <c r="L36" s="61"/>
      <c r="M36" s="61"/>
      <c r="N36" s="61"/>
    </row>
    <row r="37" spans="1:14" s="63" customFormat="1" x14ac:dyDescent="0.25">
      <c r="A37" s="626"/>
      <c r="B37" s="626"/>
      <c r="C37" s="181"/>
      <c r="D37" s="181"/>
      <c r="E37" s="181"/>
      <c r="F37" s="227"/>
      <c r="G37" s="61"/>
      <c r="H37" s="173"/>
      <c r="I37" s="61"/>
      <c r="J37" s="61"/>
      <c r="K37" s="61"/>
      <c r="L37" s="61"/>
      <c r="M37" s="61"/>
      <c r="N37" s="61"/>
    </row>
  </sheetData>
  <mergeCells count="2">
    <mergeCell ref="H15:L15"/>
    <mergeCell ref="A7:B7"/>
  </mergeCells>
  <conditionalFormatting sqref="D15:D25 D27:D32">
    <cfRule type="containsText" dxfId="25" priority="9" operator="containsText" text="NU">
      <formula>NOT(ISERROR(SEARCH("NU",D15)))</formula>
    </cfRule>
    <cfRule type="containsText" dxfId="24" priority="10" operator="containsText" text="DA">
      <formula>NOT(ISERROR(SEARCH("DA",D15)))</formula>
    </cfRule>
  </conditionalFormatting>
  <conditionalFormatting sqref="D14">
    <cfRule type="containsText" dxfId="23" priority="5" operator="containsText" text="NU">
      <formula>NOT(ISERROR(SEARCH("NU",D14)))</formula>
    </cfRule>
    <cfRule type="containsText" dxfId="22" priority="6" operator="containsText" text="DA">
      <formula>NOT(ISERROR(SEARCH("DA",D14)))</formula>
    </cfRule>
  </conditionalFormatting>
  <conditionalFormatting sqref="E6">
    <cfRule type="cellIs" dxfId="21" priority="3" operator="equal">
      <formula>0</formula>
    </cfRule>
    <cfRule type="cellIs" dxfId="20" priority="4" operator="greaterThan">
      <formula>0</formula>
    </cfRule>
  </conditionalFormatting>
  <conditionalFormatting sqref="D26">
    <cfRule type="containsText" dxfId="19" priority="1" operator="containsText" text="NU">
      <formula>NOT(ISERROR(SEARCH("NU",D26)))</formula>
    </cfRule>
    <cfRule type="containsText" dxfId="18" priority="2" operator="containsText" text="DA">
      <formula>NOT(ISERROR(SEARCH("DA",D26)))</formula>
    </cfRule>
  </conditionalFormatting>
  <pageMargins left="0.25" right="0.25" top="0.75" bottom="0.75" header="0.3" footer="0.3"/>
  <pageSetup paperSize="9" scale="61"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85"/>
  <sheetViews>
    <sheetView topLeftCell="A48" workbookViewId="0">
      <selection activeCell="K74" sqref="K74"/>
    </sheetView>
  </sheetViews>
  <sheetFormatPr defaultRowHeight="15" x14ac:dyDescent="0.25"/>
  <cols>
    <col min="1" max="1" width="11.28515625" style="264" customWidth="1"/>
    <col min="2" max="2" width="56.42578125" style="254" customWidth="1"/>
    <col min="3" max="3" width="14.7109375" style="254" hidden="1" customWidth="1"/>
    <col min="4" max="4" width="12.5703125" style="254" hidden="1" customWidth="1"/>
    <col min="5" max="6" width="17.42578125" style="255" customWidth="1"/>
    <col min="7" max="7" width="17.42578125" style="256" customWidth="1"/>
    <col min="8" max="9" width="17.42578125" style="255" customWidth="1"/>
    <col min="10" max="11" width="17.42578125" style="256" customWidth="1"/>
    <col min="12" max="13" width="9.140625" style="228"/>
    <col min="14" max="16384" width="9.140625" style="143"/>
  </cols>
  <sheetData>
    <row r="1" spans="1:13" s="540" customFormat="1" x14ac:dyDescent="0.25">
      <c r="A1" s="264"/>
      <c r="B1" s="254"/>
      <c r="C1" s="254"/>
      <c r="D1" s="254"/>
      <c r="E1" s="255"/>
      <c r="F1" s="255"/>
      <c r="G1" s="256"/>
      <c r="H1" s="255"/>
      <c r="I1" s="255"/>
      <c r="J1" s="256"/>
      <c r="K1" s="256"/>
      <c r="L1" s="539"/>
      <c r="M1" s="539"/>
    </row>
    <row r="4" spans="1:13" s="540" customFormat="1" ht="18.75" x14ac:dyDescent="0.25">
      <c r="A4" s="879" t="s">
        <v>153</v>
      </c>
      <c r="B4" s="879"/>
      <c r="C4" s="879"/>
      <c r="D4" s="879"/>
      <c r="E4" s="879"/>
      <c r="F4" s="879"/>
      <c r="G4" s="879"/>
      <c r="H4" s="879"/>
      <c r="I4" s="879"/>
      <c r="J4" s="879"/>
      <c r="K4" s="879"/>
      <c r="L4" s="539"/>
      <c r="M4" s="539"/>
    </row>
    <row r="6" spans="1:13" ht="74.25" customHeight="1" x14ac:dyDescent="0.25">
      <c r="A6" s="229" t="s">
        <v>154</v>
      </c>
      <c r="B6" s="230" t="s">
        <v>155</v>
      </c>
      <c r="C6" s="230" t="s">
        <v>156</v>
      </c>
      <c r="D6" s="230" t="s">
        <v>157</v>
      </c>
      <c r="E6" s="880" t="s">
        <v>158</v>
      </c>
      <c r="F6" s="881"/>
      <c r="G6" s="231" t="s">
        <v>159</v>
      </c>
      <c r="H6" s="880" t="s">
        <v>160</v>
      </c>
      <c r="I6" s="881"/>
      <c r="J6" s="231" t="s">
        <v>161</v>
      </c>
      <c r="K6" s="231" t="s">
        <v>48</v>
      </c>
    </row>
    <row r="7" spans="1:13" x14ac:dyDescent="0.25">
      <c r="A7" s="232"/>
      <c r="B7" s="233"/>
      <c r="C7" s="233" t="s">
        <v>162</v>
      </c>
      <c r="D7" s="233" t="s">
        <v>162</v>
      </c>
      <c r="E7" s="234" t="s">
        <v>163</v>
      </c>
      <c r="F7" s="234" t="s">
        <v>164</v>
      </c>
      <c r="G7" s="235"/>
      <c r="H7" s="236" t="s">
        <v>163</v>
      </c>
      <c r="I7" s="236" t="s">
        <v>166</v>
      </c>
      <c r="J7" s="235"/>
      <c r="K7" s="235"/>
    </row>
    <row r="8" spans="1:13" s="242" customFormat="1" ht="9.75" customHeight="1" x14ac:dyDescent="0.25">
      <c r="A8" s="237">
        <v>1</v>
      </c>
      <c r="B8" s="238">
        <v>2</v>
      </c>
      <c r="C8" s="238">
        <v>3</v>
      </c>
      <c r="D8" s="238">
        <v>4</v>
      </c>
      <c r="E8" s="239">
        <v>3</v>
      </c>
      <c r="F8" s="239">
        <v>4</v>
      </c>
      <c r="G8" s="240" t="s">
        <v>165</v>
      </c>
      <c r="H8" s="239">
        <v>6</v>
      </c>
      <c r="I8" s="239">
        <v>7</v>
      </c>
      <c r="J8" s="240" t="s">
        <v>168</v>
      </c>
      <c r="K8" s="240" t="s">
        <v>167</v>
      </c>
      <c r="L8" s="241"/>
      <c r="M8" s="241"/>
    </row>
    <row r="9" spans="1:13" x14ac:dyDescent="0.25">
      <c r="A9" s="250">
        <v>1</v>
      </c>
      <c r="B9" s="877" t="s">
        <v>903</v>
      </c>
      <c r="C9" s="878"/>
      <c r="D9" s="878"/>
      <c r="E9" s="878"/>
      <c r="F9" s="878"/>
      <c r="G9" s="878"/>
      <c r="H9" s="878"/>
      <c r="I9" s="878"/>
      <c r="J9" s="878"/>
      <c r="K9" s="878"/>
    </row>
    <row r="10" spans="1:13" x14ac:dyDescent="0.25">
      <c r="A10" s="250" t="s">
        <v>169</v>
      </c>
      <c r="B10" s="243" t="s">
        <v>894</v>
      </c>
      <c r="C10" s="245"/>
      <c r="D10" s="245"/>
      <c r="E10" s="246"/>
      <c r="F10" s="246"/>
      <c r="G10" s="235">
        <f>E10+F10</f>
        <v>0</v>
      </c>
      <c r="H10" s="246"/>
      <c r="I10" s="246"/>
      <c r="J10" s="235">
        <f>H10+I10</f>
        <v>0</v>
      </c>
      <c r="K10" s="235">
        <f>G10+J10</f>
        <v>0</v>
      </c>
    </row>
    <row r="11" spans="1:13" x14ac:dyDescent="0.25">
      <c r="A11" s="250" t="s">
        <v>170</v>
      </c>
      <c r="B11" s="243" t="s">
        <v>171</v>
      </c>
      <c r="C11" s="245"/>
      <c r="D11" s="245"/>
      <c r="E11" s="246"/>
      <c r="F11" s="246"/>
      <c r="G11" s="235">
        <f t="shared" ref="G11:G12" si="0">E11+F11</f>
        <v>0</v>
      </c>
      <c r="H11" s="246"/>
      <c r="I11" s="246"/>
      <c r="J11" s="235">
        <f t="shared" ref="J11:J12" si="1">H11+I11</f>
        <v>0</v>
      </c>
      <c r="K11" s="235">
        <f t="shared" ref="K11:K12" si="2">G11+J11</f>
        <v>0</v>
      </c>
    </row>
    <row r="12" spans="1:13" x14ac:dyDescent="0.25">
      <c r="A12" s="250" t="s">
        <v>172</v>
      </c>
      <c r="B12" s="243" t="s">
        <v>895</v>
      </c>
      <c r="C12" s="245"/>
      <c r="D12" s="245"/>
      <c r="E12" s="246"/>
      <c r="F12" s="246"/>
      <c r="G12" s="235">
        <f t="shared" si="0"/>
        <v>0</v>
      </c>
      <c r="H12" s="246"/>
      <c r="I12" s="246"/>
      <c r="J12" s="235">
        <f t="shared" si="1"/>
        <v>0</v>
      </c>
      <c r="K12" s="235">
        <f t="shared" si="2"/>
        <v>0</v>
      </c>
    </row>
    <row r="13" spans="1:13" s="249" customFormat="1" x14ac:dyDescent="0.25">
      <c r="A13" s="250"/>
      <c r="B13" s="247" t="s">
        <v>173</v>
      </c>
      <c r="C13" s="247"/>
      <c r="D13" s="247"/>
      <c r="E13" s="534">
        <f>SUM(E10:E12)</f>
        <v>0</v>
      </c>
      <c r="F13" s="534">
        <f>SUM(F10:F12)</f>
        <v>0</v>
      </c>
      <c r="G13" s="231">
        <f>E13+F13</f>
        <v>0</v>
      </c>
      <c r="H13" s="534">
        <f>SUM(H10:H12)</f>
        <v>0</v>
      </c>
      <c r="I13" s="534">
        <f>SUM(I10:I12)</f>
        <v>0</v>
      </c>
      <c r="J13" s="231">
        <f>H13+I13</f>
        <v>0</v>
      </c>
      <c r="K13" s="231">
        <f>G13+J13</f>
        <v>0</v>
      </c>
      <c r="L13" s="248"/>
      <c r="M13" s="248"/>
    </row>
    <row r="14" spans="1:13" x14ac:dyDescent="0.25">
      <c r="A14" s="250">
        <v>2</v>
      </c>
      <c r="B14" s="877" t="s">
        <v>174</v>
      </c>
      <c r="C14" s="878"/>
      <c r="D14" s="878"/>
      <c r="E14" s="878"/>
      <c r="F14" s="878"/>
      <c r="G14" s="878"/>
      <c r="H14" s="878"/>
      <c r="I14" s="878"/>
      <c r="J14" s="878"/>
      <c r="K14" s="878"/>
    </row>
    <row r="15" spans="1:13" x14ac:dyDescent="0.25">
      <c r="A15" s="250" t="s">
        <v>175</v>
      </c>
      <c r="B15" s="541" t="s">
        <v>176</v>
      </c>
      <c r="C15" s="245"/>
      <c r="D15" s="245"/>
      <c r="E15" s="246"/>
      <c r="F15" s="246"/>
      <c r="G15" s="235">
        <f t="shared" ref="G15" si="3">E15+F15</f>
        <v>0</v>
      </c>
      <c r="H15" s="246"/>
      <c r="I15" s="246"/>
      <c r="J15" s="235">
        <f>H15+I15</f>
        <v>0</v>
      </c>
      <c r="K15" s="235">
        <f>G15+J15</f>
        <v>0</v>
      </c>
    </row>
    <row r="16" spans="1:13" s="249" customFormat="1" x14ac:dyDescent="0.25">
      <c r="A16" s="250"/>
      <c r="B16" s="247" t="s">
        <v>177</v>
      </c>
      <c r="C16" s="247"/>
      <c r="D16" s="247"/>
      <c r="E16" s="534">
        <f>SUM(E15:E15)</f>
        <v>0</v>
      </c>
      <c r="F16" s="534">
        <f>SUM(F15:F15)</f>
        <v>0</v>
      </c>
      <c r="G16" s="231">
        <f>E16+F16</f>
        <v>0</v>
      </c>
      <c r="H16" s="534">
        <f>SUM(H15:H15)</f>
        <v>0</v>
      </c>
      <c r="I16" s="534">
        <f>SUM(I15:I15)</f>
        <v>0</v>
      </c>
      <c r="J16" s="231">
        <f>H16+I16</f>
        <v>0</v>
      </c>
      <c r="K16" s="231">
        <f>G16+J16</f>
        <v>0</v>
      </c>
      <c r="L16" s="248"/>
      <c r="M16" s="248"/>
    </row>
    <row r="17" spans="1:13" x14ac:dyDescent="0.25">
      <c r="A17" s="250" t="s">
        <v>431</v>
      </c>
      <c r="B17" s="877" t="s">
        <v>904</v>
      </c>
      <c r="C17" s="878"/>
      <c r="D17" s="878"/>
      <c r="E17" s="878"/>
      <c r="F17" s="878"/>
      <c r="G17" s="878"/>
      <c r="H17" s="878"/>
      <c r="I17" s="878"/>
      <c r="J17" s="878"/>
      <c r="K17" s="878"/>
    </row>
    <row r="18" spans="1:13" ht="24" x14ac:dyDescent="0.25">
      <c r="A18" s="250" t="s">
        <v>178</v>
      </c>
      <c r="B18" s="541" t="s">
        <v>683</v>
      </c>
      <c r="C18" s="245"/>
      <c r="D18" s="245"/>
      <c r="E18" s="246"/>
      <c r="F18" s="246"/>
      <c r="G18" s="235">
        <f t="shared" ref="G18:G25" si="4">E18+F18</f>
        <v>0</v>
      </c>
      <c r="H18" s="246"/>
      <c r="I18" s="246"/>
      <c r="J18" s="235">
        <f>H18+I18</f>
        <v>0</v>
      </c>
      <c r="K18" s="235">
        <f>G18+J18</f>
        <v>0</v>
      </c>
    </row>
    <row r="19" spans="1:13" x14ac:dyDescent="0.25">
      <c r="A19" s="250" t="s">
        <v>179</v>
      </c>
      <c r="B19" s="243" t="s">
        <v>180</v>
      </c>
      <c r="C19" s="245"/>
      <c r="D19" s="245"/>
      <c r="E19" s="246"/>
      <c r="F19" s="246"/>
      <c r="G19" s="235">
        <f t="shared" si="4"/>
        <v>0</v>
      </c>
      <c r="H19" s="246"/>
      <c r="I19" s="246"/>
      <c r="J19" s="235">
        <f t="shared" ref="J19" si="5">H19+I19</f>
        <v>0</v>
      </c>
      <c r="K19" s="235">
        <f t="shared" ref="K19" si="6">G19+J19</f>
        <v>0</v>
      </c>
    </row>
    <row r="20" spans="1:13" x14ac:dyDescent="0.25">
      <c r="A20" s="250" t="s">
        <v>181</v>
      </c>
      <c r="B20" s="243" t="s">
        <v>182</v>
      </c>
      <c r="C20" s="245"/>
      <c r="D20" s="245"/>
      <c r="E20" s="246"/>
      <c r="F20" s="246"/>
      <c r="G20" s="235">
        <f t="shared" si="4"/>
        <v>0</v>
      </c>
      <c r="H20" s="246"/>
      <c r="I20" s="246"/>
      <c r="J20" s="235">
        <f>H20+I20</f>
        <v>0</v>
      </c>
      <c r="K20" s="235">
        <f>G20+J20</f>
        <v>0</v>
      </c>
    </row>
    <row r="21" spans="1:13" x14ac:dyDescent="0.25">
      <c r="A21" s="250" t="s">
        <v>184</v>
      </c>
      <c r="B21" s="243" t="s">
        <v>183</v>
      </c>
      <c r="C21" s="245"/>
      <c r="D21" s="245"/>
      <c r="E21" s="246"/>
      <c r="F21" s="246"/>
      <c r="G21" s="235">
        <f t="shared" si="4"/>
        <v>0</v>
      </c>
      <c r="H21" s="246"/>
      <c r="I21" s="246"/>
      <c r="J21" s="235">
        <f t="shared" ref="J21:J25" si="7">H21+I21</f>
        <v>0</v>
      </c>
      <c r="K21" s="235">
        <f t="shared" ref="K21:K25" si="8">G21+J21</f>
        <v>0</v>
      </c>
    </row>
    <row r="22" spans="1:13" x14ac:dyDescent="0.25">
      <c r="A22" s="250" t="s">
        <v>185</v>
      </c>
      <c r="B22" s="243" t="s">
        <v>896</v>
      </c>
      <c r="C22" s="245"/>
      <c r="D22" s="245"/>
      <c r="E22" s="246"/>
      <c r="F22" s="246"/>
      <c r="G22" s="235">
        <f t="shared" si="4"/>
        <v>0</v>
      </c>
      <c r="H22" s="246"/>
      <c r="I22" s="246"/>
      <c r="J22" s="235">
        <f t="shared" si="7"/>
        <v>0</v>
      </c>
      <c r="K22" s="235">
        <f t="shared" si="8"/>
        <v>0</v>
      </c>
    </row>
    <row r="23" spans="1:13" x14ac:dyDescent="0.25">
      <c r="A23" s="250" t="s">
        <v>186</v>
      </c>
      <c r="B23" s="243" t="s">
        <v>897</v>
      </c>
      <c r="C23" s="245"/>
      <c r="D23" s="245"/>
      <c r="E23" s="246"/>
      <c r="F23" s="246"/>
      <c r="G23" s="235">
        <f t="shared" si="4"/>
        <v>0</v>
      </c>
      <c r="H23" s="246"/>
      <c r="I23" s="246"/>
      <c r="J23" s="235">
        <f t="shared" si="7"/>
        <v>0</v>
      </c>
      <c r="K23" s="235">
        <f t="shared" si="8"/>
        <v>0</v>
      </c>
    </row>
    <row r="24" spans="1:13" x14ac:dyDescent="0.25">
      <c r="A24" s="250" t="s">
        <v>187</v>
      </c>
      <c r="B24" s="243" t="s">
        <v>898</v>
      </c>
      <c r="C24" s="245"/>
      <c r="D24" s="245"/>
      <c r="E24" s="246"/>
      <c r="F24" s="246"/>
      <c r="G24" s="235">
        <f t="shared" si="4"/>
        <v>0</v>
      </c>
      <c r="H24" s="246"/>
      <c r="I24" s="246"/>
      <c r="J24" s="235">
        <f t="shared" si="7"/>
        <v>0</v>
      </c>
      <c r="K24" s="235">
        <f t="shared" si="8"/>
        <v>0</v>
      </c>
    </row>
    <row r="25" spans="1:13" ht="15.75" customHeight="1" x14ac:dyDescent="0.25">
      <c r="A25" s="250" t="s">
        <v>188</v>
      </c>
      <c r="B25" s="811" t="s">
        <v>899</v>
      </c>
      <c r="C25" s="245"/>
      <c r="D25" s="245"/>
      <c r="E25" s="246"/>
      <c r="F25" s="246"/>
      <c r="G25" s="235">
        <f t="shared" si="4"/>
        <v>0</v>
      </c>
      <c r="H25" s="246"/>
      <c r="I25" s="246"/>
      <c r="J25" s="235">
        <f t="shared" si="7"/>
        <v>0</v>
      </c>
      <c r="K25" s="235">
        <f t="shared" si="8"/>
        <v>0</v>
      </c>
    </row>
    <row r="26" spans="1:13" s="249" customFormat="1" x14ac:dyDescent="0.25">
      <c r="A26" s="250"/>
      <c r="B26" s="247" t="s">
        <v>189</v>
      </c>
      <c r="C26" s="247"/>
      <c r="D26" s="247"/>
      <c r="E26" s="534">
        <f>SUM(E18:E25)</f>
        <v>0</v>
      </c>
      <c r="F26" s="534">
        <f>SUM(F18:F25)</f>
        <v>0</v>
      </c>
      <c r="G26" s="231">
        <f>E26+F26</f>
        <v>0</v>
      </c>
      <c r="H26" s="534">
        <f>SUM(H18:H25)</f>
        <v>0</v>
      </c>
      <c r="I26" s="534">
        <f>SUM(I18:I25)</f>
        <v>0</v>
      </c>
      <c r="J26" s="231">
        <f>H26+I26</f>
        <v>0</v>
      </c>
      <c r="K26" s="231">
        <f>G26+J26</f>
        <v>0</v>
      </c>
      <c r="L26" s="248"/>
      <c r="M26" s="248"/>
    </row>
    <row r="27" spans="1:13" x14ac:dyDescent="0.25">
      <c r="A27" s="250">
        <v>4</v>
      </c>
      <c r="B27" s="877" t="s">
        <v>905</v>
      </c>
      <c r="C27" s="878"/>
      <c r="D27" s="878"/>
      <c r="E27" s="878"/>
      <c r="F27" s="878"/>
      <c r="G27" s="878"/>
      <c r="H27" s="878"/>
      <c r="I27" s="878"/>
      <c r="J27" s="878"/>
      <c r="K27" s="878"/>
    </row>
    <row r="28" spans="1:13" x14ac:dyDescent="0.25">
      <c r="A28" s="250" t="s">
        <v>190</v>
      </c>
      <c r="B28" s="243" t="s">
        <v>65</v>
      </c>
      <c r="C28" s="245"/>
      <c r="D28" s="245"/>
      <c r="E28" s="246"/>
      <c r="F28" s="246"/>
      <c r="G28" s="235">
        <f t="shared" ref="G28:G35" si="9">E28+F28</f>
        <v>0</v>
      </c>
      <c r="H28" s="246"/>
      <c r="I28" s="246"/>
      <c r="J28" s="235">
        <f t="shared" ref="J28:J35" si="10">H28+I28</f>
        <v>0</v>
      </c>
      <c r="K28" s="235">
        <f t="shared" ref="K28:K35" si="11">G28+J28</f>
        <v>0</v>
      </c>
    </row>
    <row r="29" spans="1:13" x14ac:dyDescent="0.25">
      <c r="A29" s="250" t="s">
        <v>191</v>
      </c>
      <c r="B29" s="243" t="s">
        <v>801</v>
      </c>
      <c r="C29" s="245"/>
      <c r="D29" s="245"/>
      <c r="E29" s="246"/>
      <c r="F29" s="246"/>
      <c r="G29" s="235">
        <f t="shared" si="9"/>
        <v>0</v>
      </c>
      <c r="H29" s="246"/>
      <c r="I29" s="246"/>
      <c r="J29" s="235">
        <f t="shared" si="10"/>
        <v>0</v>
      </c>
      <c r="K29" s="235">
        <f t="shared" si="11"/>
        <v>0</v>
      </c>
    </row>
    <row r="30" spans="1:13" x14ac:dyDescent="0.25">
      <c r="A30" s="250" t="s">
        <v>192</v>
      </c>
      <c r="B30" s="243" t="s">
        <v>193</v>
      </c>
      <c r="C30" s="245"/>
      <c r="D30" s="245"/>
      <c r="E30" s="246"/>
      <c r="F30" s="246"/>
      <c r="G30" s="235">
        <f t="shared" si="9"/>
        <v>0</v>
      </c>
      <c r="H30" s="246"/>
      <c r="I30" s="246"/>
      <c r="J30" s="235">
        <f t="shared" si="10"/>
        <v>0</v>
      </c>
      <c r="K30" s="235">
        <f t="shared" si="11"/>
        <v>0</v>
      </c>
    </row>
    <row r="31" spans="1:13" x14ac:dyDescent="0.25">
      <c r="A31" s="250" t="s">
        <v>194</v>
      </c>
      <c r="B31" s="243" t="s">
        <v>195</v>
      </c>
      <c r="C31" s="245"/>
      <c r="D31" s="245"/>
      <c r="E31" s="246"/>
      <c r="F31" s="246"/>
      <c r="G31" s="235">
        <f t="shared" si="9"/>
        <v>0</v>
      </c>
      <c r="H31" s="246"/>
      <c r="I31" s="246"/>
      <c r="J31" s="235">
        <f t="shared" si="10"/>
        <v>0</v>
      </c>
      <c r="K31" s="235">
        <f t="shared" si="11"/>
        <v>0</v>
      </c>
    </row>
    <row r="32" spans="1:13" x14ac:dyDescent="0.25">
      <c r="A32" s="250" t="s">
        <v>196</v>
      </c>
      <c r="B32" s="243" t="s">
        <v>66</v>
      </c>
      <c r="C32" s="245"/>
      <c r="D32" s="245"/>
      <c r="E32" s="246"/>
      <c r="F32" s="246"/>
      <c r="G32" s="235">
        <f t="shared" si="9"/>
        <v>0</v>
      </c>
      <c r="H32" s="246"/>
      <c r="I32" s="246"/>
      <c r="J32" s="235">
        <f t="shared" si="10"/>
        <v>0</v>
      </c>
      <c r="K32" s="235">
        <f t="shared" si="11"/>
        <v>0</v>
      </c>
    </row>
    <row r="33" spans="1:13" x14ac:dyDescent="0.25">
      <c r="A33" s="250" t="s">
        <v>197</v>
      </c>
      <c r="B33" s="243" t="s">
        <v>198</v>
      </c>
      <c r="C33" s="245"/>
      <c r="D33" s="245"/>
      <c r="E33" s="246"/>
      <c r="F33" s="246"/>
      <c r="G33" s="235">
        <f t="shared" si="9"/>
        <v>0</v>
      </c>
      <c r="H33" s="246"/>
      <c r="I33" s="246"/>
      <c r="J33" s="235">
        <f t="shared" si="10"/>
        <v>0</v>
      </c>
      <c r="K33" s="235">
        <f t="shared" si="11"/>
        <v>0</v>
      </c>
    </row>
    <row r="34" spans="1:13" x14ac:dyDescent="0.25">
      <c r="A34" s="250" t="s">
        <v>199</v>
      </c>
      <c r="B34" s="243" t="s">
        <v>67</v>
      </c>
      <c r="C34" s="245"/>
      <c r="D34" s="245"/>
      <c r="E34" s="246"/>
      <c r="F34" s="246"/>
      <c r="G34" s="235">
        <f t="shared" si="9"/>
        <v>0</v>
      </c>
      <c r="H34" s="246"/>
      <c r="I34" s="246"/>
      <c r="J34" s="235">
        <f t="shared" si="10"/>
        <v>0</v>
      </c>
      <c r="K34" s="235">
        <f t="shared" si="11"/>
        <v>0</v>
      </c>
    </row>
    <row r="35" spans="1:13" x14ac:dyDescent="0.25">
      <c r="A35" s="250" t="s">
        <v>200</v>
      </c>
      <c r="B35" s="243" t="s">
        <v>201</v>
      </c>
      <c r="C35" s="245"/>
      <c r="D35" s="245"/>
      <c r="E35" s="246"/>
      <c r="F35" s="246"/>
      <c r="G35" s="235">
        <f t="shared" si="9"/>
        <v>0</v>
      </c>
      <c r="H35" s="246"/>
      <c r="I35" s="246"/>
      <c r="J35" s="235">
        <f t="shared" si="10"/>
        <v>0</v>
      </c>
      <c r="K35" s="235">
        <f t="shared" si="11"/>
        <v>0</v>
      </c>
    </row>
    <row r="36" spans="1:13" s="249" customFormat="1" x14ac:dyDescent="0.25">
      <c r="A36" s="250"/>
      <c r="B36" s="247" t="s">
        <v>202</v>
      </c>
      <c r="C36" s="247"/>
      <c r="D36" s="247"/>
      <c r="E36" s="534">
        <f>SUM(E28:E35)</f>
        <v>0</v>
      </c>
      <c r="F36" s="534">
        <f>SUM(F28:F35)</f>
        <v>0</v>
      </c>
      <c r="G36" s="231">
        <f>E36+F36</f>
        <v>0</v>
      </c>
      <c r="H36" s="534">
        <f>SUM(H28:H35)</f>
        <v>0</v>
      </c>
      <c r="I36" s="534">
        <f>SUM(I28:I35)</f>
        <v>0</v>
      </c>
      <c r="J36" s="231">
        <f>H36+I36</f>
        <v>0</v>
      </c>
      <c r="K36" s="231">
        <f>G36+J36</f>
        <v>0</v>
      </c>
      <c r="L36" s="248"/>
      <c r="M36" s="248"/>
    </row>
    <row r="37" spans="1:13" x14ac:dyDescent="0.25">
      <c r="A37" s="250" t="s">
        <v>203</v>
      </c>
      <c r="B37" s="877" t="s">
        <v>906</v>
      </c>
      <c r="C37" s="878"/>
      <c r="D37" s="878"/>
      <c r="E37" s="878"/>
      <c r="F37" s="878"/>
      <c r="G37" s="878"/>
      <c r="H37" s="878"/>
      <c r="I37" s="878"/>
      <c r="J37" s="878"/>
      <c r="K37" s="878"/>
    </row>
    <row r="38" spans="1:13" x14ac:dyDescent="0.25">
      <c r="A38" s="250" t="s">
        <v>900</v>
      </c>
      <c r="B38" s="243" t="s">
        <v>901</v>
      </c>
      <c r="C38" s="245"/>
      <c r="D38" s="245"/>
      <c r="E38" s="246"/>
      <c r="F38" s="246"/>
      <c r="G38" s="235">
        <f>E38+F38</f>
        <v>0</v>
      </c>
      <c r="H38" s="246"/>
      <c r="I38" s="246"/>
      <c r="J38" s="235">
        <f>H38+I38</f>
        <v>0</v>
      </c>
      <c r="K38" s="235">
        <f>G38+J38</f>
        <v>0</v>
      </c>
    </row>
    <row r="39" spans="1:13" x14ac:dyDescent="0.25">
      <c r="A39" s="250" t="s">
        <v>902</v>
      </c>
      <c r="B39" s="243" t="s">
        <v>68</v>
      </c>
      <c r="C39" s="245"/>
      <c r="D39" s="245"/>
      <c r="E39" s="246"/>
      <c r="F39" s="246"/>
      <c r="G39" s="235">
        <f>E39+F39</f>
        <v>0</v>
      </c>
      <c r="H39" s="246"/>
      <c r="I39" s="246"/>
      <c r="J39" s="235">
        <f>H39+I39</f>
        <v>0</v>
      </c>
      <c r="K39" s="235">
        <f t="shared" ref="K39" si="12">G39+J39</f>
        <v>0</v>
      </c>
    </row>
    <row r="40" spans="1:13" s="249" customFormat="1" x14ac:dyDescent="0.25">
      <c r="A40" s="250"/>
      <c r="B40" s="247" t="s">
        <v>684</v>
      </c>
      <c r="C40" s="247"/>
      <c r="D40" s="247"/>
      <c r="E40" s="534">
        <f>E38+E39</f>
        <v>0</v>
      </c>
      <c r="F40" s="804">
        <f>F38+F39</f>
        <v>0</v>
      </c>
      <c r="G40" s="231">
        <f>E40+F40</f>
        <v>0</v>
      </c>
      <c r="H40" s="804">
        <f>H38+H39</f>
        <v>0</v>
      </c>
      <c r="I40" s="804">
        <f>I38+I39</f>
        <v>0</v>
      </c>
      <c r="J40" s="231">
        <f>H40+I40</f>
        <v>0</v>
      </c>
      <c r="K40" s="231">
        <f>G40+J40</f>
        <v>0</v>
      </c>
      <c r="L40" s="248"/>
      <c r="M40" s="248"/>
    </row>
    <row r="41" spans="1:13" x14ac:dyDescent="0.25">
      <c r="A41" s="250" t="s">
        <v>204</v>
      </c>
      <c r="B41" s="877" t="s">
        <v>907</v>
      </c>
      <c r="C41" s="878"/>
      <c r="D41" s="878"/>
      <c r="E41" s="878"/>
      <c r="F41" s="878"/>
      <c r="G41" s="878"/>
      <c r="H41" s="878"/>
      <c r="I41" s="878"/>
      <c r="J41" s="878"/>
      <c r="K41" s="878"/>
    </row>
    <row r="42" spans="1:13" x14ac:dyDescent="0.25">
      <c r="A42" s="250" t="s">
        <v>908</v>
      </c>
      <c r="B42" s="243" t="s">
        <v>909</v>
      </c>
      <c r="C42" s="245"/>
      <c r="D42" s="245"/>
      <c r="E42" s="246"/>
      <c r="F42" s="246"/>
      <c r="G42" s="235">
        <f t="shared" ref="G42" si="13">E42+F42</f>
        <v>0</v>
      </c>
      <c r="H42" s="246"/>
      <c r="I42" s="246"/>
      <c r="J42" s="235">
        <f t="shared" ref="J42" si="14">H42+I42</f>
        <v>0</v>
      </c>
      <c r="K42" s="235">
        <f t="shared" ref="K42" si="15">G42+J42</f>
        <v>0</v>
      </c>
    </row>
    <row r="43" spans="1:13" s="249" customFormat="1" x14ac:dyDescent="0.25">
      <c r="A43" s="542"/>
      <c r="B43" s="247" t="s">
        <v>687</v>
      </c>
      <c r="C43" s="247"/>
      <c r="D43" s="247"/>
      <c r="E43" s="534">
        <f>SUM(E42:E42)</f>
        <v>0</v>
      </c>
      <c r="F43" s="534">
        <f>SUM(F42:F42)</f>
        <v>0</v>
      </c>
      <c r="G43" s="231">
        <f>E43+F43</f>
        <v>0</v>
      </c>
      <c r="H43" s="534">
        <f>SUM(H42:H42)</f>
        <v>0</v>
      </c>
      <c r="I43" s="534">
        <f>SUM(I42:I42)</f>
        <v>0</v>
      </c>
      <c r="J43" s="231">
        <f>H43+I43</f>
        <v>0</v>
      </c>
      <c r="K43" s="231">
        <f>G43+J43</f>
        <v>0</v>
      </c>
      <c r="L43" s="248"/>
      <c r="M43" s="248"/>
    </row>
    <row r="44" spans="1:13" x14ac:dyDescent="0.25">
      <c r="A44" s="250" t="s">
        <v>205</v>
      </c>
      <c r="B44" s="877" t="s">
        <v>910</v>
      </c>
      <c r="C44" s="878"/>
      <c r="D44" s="878"/>
      <c r="E44" s="878"/>
      <c r="F44" s="878"/>
      <c r="G44" s="878"/>
      <c r="H44" s="878"/>
      <c r="I44" s="878"/>
      <c r="J44" s="878"/>
      <c r="K44" s="878"/>
    </row>
    <row r="45" spans="1:13" x14ac:dyDescent="0.25">
      <c r="A45" s="250" t="s">
        <v>911</v>
      </c>
      <c r="B45" s="243" t="s">
        <v>912</v>
      </c>
      <c r="C45" s="245"/>
      <c r="D45" s="245"/>
      <c r="E45" s="246"/>
      <c r="F45" s="246"/>
      <c r="G45" s="235">
        <f>E45+F45</f>
        <v>0</v>
      </c>
      <c r="H45" s="246"/>
      <c r="I45" s="246"/>
      <c r="J45" s="235">
        <f>H45+I45</f>
        <v>0</v>
      </c>
      <c r="K45" s="235">
        <f>G45+J45</f>
        <v>0</v>
      </c>
    </row>
    <row r="46" spans="1:13" s="249" customFormat="1" x14ac:dyDescent="0.25">
      <c r="A46" s="250"/>
      <c r="B46" s="247" t="s">
        <v>950</v>
      </c>
      <c r="C46" s="247"/>
      <c r="D46" s="247"/>
      <c r="E46" s="804">
        <f>E45</f>
        <v>0</v>
      </c>
      <c r="F46" s="804">
        <f>F45</f>
        <v>0</v>
      </c>
      <c r="G46" s="231">
        <f>E46+F46</f>
        <v>0</v>
      </c>
      <c r="H46" s="804">
        <f>H45</f>
        <v>0</v>
      </c>
      <c r="I46" s="804">
        <f>I45</f>
        <v>0</v>
      </c>
      <c r="J46" s="231">
        <f>H46+I46</f>
        <v>0</v>
      </c>
      <c r="K46" s="231">
        <f>G46+J46</f>
        <v>0</v>
      </c>
      <c r="L46" s="248"/>
      <c r="M46" s="248"/>
    </row>
    <row r="47" spans="1:13" x14ac:dyDescent="0.25">
      <c r="A47" s="250" t="s">
        <v>913</v>
      </c>
      <c r="B47" s="877" t="s">
        <v>914</v>
      </c>
      <c r="C47" s="878"/>
      <c r="D47" s="878"/>
      <c r="E47" s="878"/>
      <c r="F47" s="878"/>
      <c r="G47" s="878"/>
      <c r="H47" s="878"/>
      <c r="I47" s="878"/>
      <c r="J47" s="878"/>
      <c r="K47" s="878"/>
    </row>
    <row r="48" spans="1:13" x14ac:dyDescent="0.25">
      <c r="A48" s="250" t="s">
        <v>915</v>
      </c>
      <c r="B48" s="245" t="s">
        <v>685</v>
      </c>
      <c r="C48" s="245"/>
      <c r="D48" s="245"/>
      <c r="E48" s="812"/>
      <c r="F48" s="812"/>
      <c r="G48" s="235">
        <f t="shared" ref="G48:G49" si="16">E48+F48</f>
        <v>0</v>
      </c>
      <c r="H48" s="812"/>
      <c r="I48" s="812"/>
      <c r="J48" s="235">
        <f t="shared" ref="J48:J49" si="17">H48+I48</f>
        <v>0</v>
      </c>
      <c r="K48" s="235">
        <f t="shared" ref="K48:K49" si="18">G48+J48</f>
        <v>0</v>
      </c>
    </row>
    <row r="49" spans="1:13" x14ac:dyDescent="0.25">
      <c r="A49" s="250" t="s">
        <v>916</v>
      </c>
      <c r="B49" s="245" t="s">
        <v>686</v>
      </c>
      <c r="C49" s="245"/>
      <c r="D49" s="245"/>
      <c r="E49" s="812"/>
      <c r="F49" s="812"/>
      <c r="G49" s="235">
        <f t="shared" si="16"/>
        <v>0</v>
      </c>
      <c r="H49" s="812"/>
      <c r="I49" s="812"/>
      <c r="J49" s="235">
        <f t="shared" si="17"/>
        <v>0</v>
      </c>
      <c r="K49" s="235">
        <f t="shared" si="18"/>
        <v>0</v>
      </c>
    </row>
    <row r="50" spans="1:13" s="249" customFormat="1" x14ac:dyDescent="0.25">
      <c r="A50" s="542"/>
      <c r="B50" s="247" t="s">
        <v>917</v>
      </c>
      <c r="C50" s="247"/>
      <c r="D50" s="247"/>
      <c r="E50" s="804">
        <f>SUM(E48:E49)</f>
        <v>0</v>
      </c>
      <c r="F50" s="804">
        <f>SUM(F48:F49)</f>
        <v>0</v>
      </c>
      <c r="G50" s="231">
        <f>E50+F50</f>
        <v>0</v>
      </c>
      <c r="H50" s="804">
        <f>SUM(H48:H49)</f>
        <v>0</v>
      </c>
      <c r="I50" s="804">
        <f>SUM(I48:I49)</f>
        <v>0</v>
      </c>
      <c r="J50" s="231">
        <f>H50+I50</f>
        <v>0</v>
      </c>
      <c r="K50" s="231">
        <f>G50+J50</f>
        <v>0</v>
      </c>
      <c r="L50" s="248"/>
      <c r="M50" s="248"/>
    </row>
    <row r="51" spans="1:13" x14ac:dyDescent="0.25">
      <c r="A51" s="250" t="s">
        <v>918</v>
      </c>
      <c r="B51" s="877" t="s">
        <v>919</v>
      </c>
      <c r="C51" s="878"/>
      <c r="D51" s="878"/>
      <c r="E51" s="878"/>
      <c r="F51" s="878"/>
      <c r="G51" s="878"/>
      <c r="H51" s="878"/>
      <c r="I51" s="878"/>
      <c r="J51" s="878"/>
      <c r="K51" s="878"/>
    </row>
    <row r="52" spans="1:13" ht="24" x14ac:dyDescent="0.25">
      <c r="A52" s="250" t="s">
        <v>920</v>
      </c>
      <c r="B52" s="245" t="s">
        <v>921</v>
      </c>
      <c r="C52" s="245"/>
      <c r="D52" s="245"/>
      <c r="E52" s="812"/>
      <c r="F52" s="812"/>
      <c r="G52" s="235">
        <f t="shared" ref="G52:G53" si="19">E52+F52</f>
        <v>0</v>
      </c>
      <c r="H52" s="812"/>
      <c r="I52" s="812"/>
      <c r="J52" s="235">
        <f t="shared" ref="J52:J53" si="20">H52+I52</f>
        <v>0</v>
      </c>
      <c r="K52" s="235">
        <f t="shared" ref="K52:K53" si="21">G52+J52</f>
        <v>0</v>
      </c>
    </row>
    <row r="53" spans="1:13" x14ac:dyDescent="0.25">
      <c r="A53" s="250" t="s">
        <v>922</v>
      </c>
      <c r="B53" s="245" t="s">
        <v>923</v>
      </c>
      <c r="C53" s="245"/>
      <c r="D53" s="245"/>
      <c r="E53" s="812"/>
      <c r="F53" s="812"/>
      <c r="G53" s="235">
        <f t="shared" si="19"/>
        <v>0</v>
      </c>
      <c r="H53" s="812"/>
      <c r="I53" s="812"/>
      <c r="J53" s="235">
        <f t="shared" si="20"/>
        <v>0</v>
      </c>
      <c r="K53" s="235">
        <f t="shared" si="21"/>
        <v>0</v>
      </c>
    </row>
    <row r="54" spans="1:13" s="249" customFormat="1" x14ac:dyDescent="0.25">
      <c r="A54" s="542"/>
      <c r="B54" s="247" t="s">
        <v>924</v>
      </c>
      <c r="C54" s="247"/>
      <c r="D54" s="247"/>
      <c r="E54" s="804">
        <f>SUM(E52:E53)</f>
        <v>0</v>
      </c>
      <c r="F54" s="804">
        <f>SUM(F52:F53)</f>
        <v>0</v>
      </c>
      <c r="G54" s="231">
        <f>E54+F54</f>
        <v>0</v>
      </c>
      <c r="H54" s="804">
        <f>SUM(H52:H53)</f>
        <v>0</v>
      </c>
      <c r="I54" s="804">
        <f>SUM(I52:I53)</f>
        <v>0</v>
      </c>
      <c r="J54" s="231">
        <f>H54+I54</f>
        <v>0</v>
      </c>
      <c r="K54" s="231">
        <f>G54+J54</f>
        <v>0</v>
      </c>
      <c r="L54" s="248"/>
      <c r="M54" s="248"/>
    </row>
    <row r="55" spans="1:13" s="815" customFormat="1" x14ac:dyDescent="0.25">
      <c r="A55" s="813" t="s">
        <v>925</v>
      </c>
      <c r="B55" s="877" t="s">
        <v>926</v>
      </c>
      <c r="C55" s="878"/>
      <c r="D55" s="878"/>
      <c r="E55" s="878"/>
      <c r="F55" s="878"/>
      <c r="G55" s="878"/>
      <c r="H55" s="878"/>
      <c r="I55" s="878"/>
      <c r="J55" s="878"/>
      <c r="K55" s="878"/>
      <c r="L55" s="814"/>
      <c r="M55" s="814"/>
    </row>
    <row r="56" spans="1:13" x14ac:dyDescent="0.25">
      <c r="A56" s="250" t="s">
        <v>927</v>
      </c>
      <c r="B56" s="243" t="s">
        <v>928</v>
      </c>
      <c r="C56" s="245"/>
      <c r="D56" s="245"/>
      <c r="E56" s="812"/>
      <c r="F56" s="812"/>
      <c r="G56" s="235">
        <f t="shared" ref="G56" si="22">E56+F56</f>
        <v>0</v>
      </c>
      <c r="H56" s="812"/>
      <c r="I56" s="812"/>
      <c r="J56" s="235">
        <f t="shared" ref="J56" si="23">H56+I56</f>
        <v>0</v>
      </c>
      <c r="K56" s="235">
        <f t="shared" ref="K56" si="24">G56+J56</f>
        <v>0</v>
      </c>
    </row>
    <row r="57" spans="1:13" s="249" customFormat="1" x14ac:dyDescent="0.25">
      <c r="A57" s="250"/>
      <c r="B57" s="247" t="s">
        <v>929</v>
      </c>
      <c r="C57" s="247"/>
      <c r="D57" s="247"/>
      <c r="E57" s="804">
        <f>E56</f>
        <v>0</v>
      </c>
      <c r="F57" s="804">
        <f>F56</f>
        <v>0</v>
      </c>
      <c r="G57" s="231">
        <f>E57+F57</f>
        <v>0</v>
      </c>
      <c r="H57" s="804">
        <f>H56</f>
        <v>0</v>
      </c>
      <c r="I57" s="804">
        <f>I56</f>
        <v>0</v>
      </c>
      <c r="J57" s="231">
        <f>H57+I57</f>
        <v>0</v>
      </c>
      <c r="K57" s="231">
        <f>G57+J57</f>
        <v>0</v>
      </c>
      <c r="L57" s="248"/>
      <c r="M57" s="248"/>
    </row>
    <row r="58" spans="1:13" s="815" customFormat="1" x14ac:dyDescent="0.25">
      <c r="A58" s="813" t="s">
        <v>930</v>
      </c>
      <c r="B58" s="877" t="s">
        <v>931</v>
      </c>
      <c r="C58" s="878"/>
      <c r="D58" s="878"/>
      <c r="E58" s="878"/>
      <c r="F58" s="878"/>
      <c r="G58" s="878"/>
      <c r="H58" s="878"/>
      <c r="I58" s="878"/>
      <c r="J58" s="878"/>
      <c r="K58" s="878"/>
      <c r="L58" s="814"/>
      <c r="M58" s="814"/>
    </row>
    <row r="59" spans="1:13" x14ac:dyDescent="0.25">
      <c r="A59" s="250" t="s">
        <v>932</v>
      </c>
      <c r="B59" s="243" t="s">
        <v>933</v>
      </c>
      <c r="C59" s="245"/>
      <c r="D59" s="245"/>
      <c r="E59" s="812"/>
      <c r="F59" s="812"/>
      <c r="G59" s="235">
        <f t="shared" ref="G59" si="25">E59+F59</f>
        <v>0</v>
      </c>
      <c r="H59" s="812"/>
      <c r="I59" s="812"/>
      <c r="J59" s="235">
        <f t="shared" ref="J59" si="26">H59+I59</f>
        <v>0</v>
      </c>
      <c r="K59" s="235">
        <f t="shared" ref="K59" si="27">G59+J59</f>
        <v>0</v>
      </c>
    </row>
    <row r="60" spans="1:13" s="249" customFormat="1" x14ac:dyDescent="0.25">
      <c r="A60" s="250"/>
      <c r="B60" s="247" t="s">
        <v>934</v>
      </c>
      <c r="C60" s="247"/>
      <c r="D60" s="247"/>
      <c r="E60" s="804">
        <f>E59</f>
        <v>0</v>
      </c>
      <c r="F60" s="804">
        <f>F59</f>
        <v>0</v>
      </c>
      <c r="G60" s="231">
        <f>E60+F60</f>
        <v>0</v>
      </c>
      <c r="H60" s="804">
        <f>H59</f>
        <v>0</v>
      </c>
      <c r="I60" s="804">
        <f>I59</f>
        <v>0</v>
      </c>
      <c r="J60" s="231">
        <f>H60+I60</f>
        <v>0</v>
      </c>
      <c r="K60" s="231">
        <f>G60+J60</f>
        <v>0</v>
      </c>
      <c r="L60" s="248"/>
      <c r="M60" s="248"/>
    </row>
    <row r="61" spans="1:13" x14ac:dyDescent="0.25">
      <c r="A61" s="250" t="s">
        <v>935</v>
      </c>
      <c r="B61" s="877" t="s">
        <v>936</v>
      </c>
      <c r="C61" s="878"/>
      <c r="D61" s="878"/>
      <c r="E61" s="878"/>
      <c r="F61" s="878"/>
      <c r="G61" s="878"/>
      <c r="H61" s="878"/>
      <c r="I61" s="878"/>
      <c r="J61" s="878"/>
      <c r="K61" s="878"/>
    </row>
    <row r="62" spans="1:13" x14ac:dyDescent="0.25">
      <c r="A62" s="250" t="s">
        <v>937</v>
      </c>
      <c r="B62" s="243" t="s">
        <v>938</v>
      </c>
      <c r="C62" s="245"/>
      <c r="D62" s="245"/>
      <c r="E62" s="812"/>
      <c r="F62" s="812"/>
      <c r="G62" s="235">
        <f>E62+F62</f>
        <v>0</v>
      </c>
      <c r="H62" s="812"/>
      <c r="I62" s="812"/>
      <c r="J62" s="235">
        <f>H62+I62</f>
        <v>0</v>
      </c>
      <c r="K62" s="235">
        <f>G62+J62</f>
        <v>0</v>
      </c>
    </row>
    <row r="63" spans="1:13" s="249" customFormat="1" x14ac:dyDescent="0.25">
      <c r="A63" s="250"/>
      <c r="B63" s="247" t="s">
        <v>939</v>
      </c>
      <c r="C63" s="247"/>
      <c r="D63" s="247"/>
      <c r="E63" s="804">
        <f>E62</f>
        <v>0</v>
      </c>
      <c r="F63" s="804">
        <f>F62</f>
        <v>0</v>
      </c>
      <c r="G63" s="231">
        <f>E63+F63</f>
        <v>0</v>
      </c>
      <c r="H63" s="804">
        <f>H62</f>
        <v>0</v>
      </c>
      <c r="I63" s="804">
        <f>I62</f>
        <v>0</v>
      </c>
      <c r="J63" s="231">
        <f>H63+I63</f>
        <v>0</v>
      </c>
      <c r="K63" s="231">
        <f>G63+J63</f>
        <v>0</v>
      </c>
      <c r="L63" s="248"/>
      <c r="M63" s="248"/>
    </row>
    <row r="64" spans="1:13" x14ac:dyDescent="0.25">
      <c r="A64" s="250" t="s">
        <v>940</v>
      </c>
      <c r="B64" s="877" t="s">
        <v>941</v>
      </c>
      <c r="C64" s="878"/>
      <c r="D64" s="878"/>
      <c r="E64" s="878"/>
      <c r="F64" s="878"/>
      <c r="G64" s="878"/>
      <c r="H64" s="878"/>
      <c r="I64" s="878"/>
      <c r="J64" s="878"/>
      <c r="K64" s="878"/>
    </row>
    <row r="65" spans="1:13" x14ac:dyDescent="0.25">
      <c r="A65" s="250" t="s">
        <v>942</v>
      </c>
      <c r="B65" s="243" t="s">
        <v>784</v>
      </c>
      <c r="C65" s="245"/>
      <c r="D65" s="245"/>
      <c r="E65" s="812"/>
      <c r="F65" s="812"/>
      <c r="G65" s="235">
        <f>E65+F65</f>
        <v>0</v>
      </c>
      <c r="H65" s="812"/>
      <c r="I65" s="812"/>
      <c r="J65" s="235">
        <f>H65+I65</f>
        <v>0</v>
      </c>
      <c r="K65" s="235">
        <f>G65+J65</f>
        <v>0</v>
      </c>
    </row>
    <row r="66" spans="1:13" x14ac:dyDescent="0.25">
      <c r="A66" s="250" t="s">
        <v>943</v>
      </c>
      <c r="B66" s="243" t="s">
        <v>785</v>
      </c>
      <c r="C66" s="245"/>
      <c r="D66" s="245"/>
      <c r="E66" s="812"/>
      <c r="F66" s="812"/>
      <c r="G66" s="235">
        <f>E66+F66</f>
        <v>0</v>
      </c>
      <c r="H66" s="812"/>
      <c r="I66" s="812"/>
      <c r="J66" s="235">
        <f>H66+I66</f>
        <v>0</v>
      </c>
      <c r="K66" s="235">
        <f>G66+J66</f>
        <v>0</v>
      </c>
    </row>
    <row r="67" spans="1:13" s="249" customFormat="1" x14ac:dyDescent="0.25">
      <c r="A67" s="250"/>
      <c r="B67" s="247" t="s">
        <v>944</v>
      </c>
      <c r="C67" s="247"/>
      <c r="D67" s="247"/>
      <c r="E67" s="804">
        <f>SUM(E65:E66)</f>
        <v>0</v>
      </c>
      <c r="F67" s="804">
        <f>SUM(F65:F66)</f>
        <v>0</v>
      </c>
      <c r="G67" s="231">
        <f>E67+F67</f>
        <v>0</v>
      </c>
      <c r="H67" s="804">
        <f>SUM(H65:H66)</f>
        <v>0</v>
      </c>
      <c r="I67" s="804">
        <f>SUM(I65:I66)</f>
        <v>0</v>
      </c>
      <c r="J67" s="231">
        <f>H67+I67</f>
        <v>0</v>
      </c>
      <c r="K67" s="231">
        <f>G67+J67</f>
        <v>0</v>
      </c>
      <c r="L67" s="248"/>
      <c r="M67" s="248"/>
    </row>
    <row r="68" spans="1:13" s="815" customFormat="1" x14ac:dyDescent="0.25">
      <c r="A68" s="813" t="s">
        <v>945</v>
      </c>
      <c r="B68" s="877" t="s">
        <v>946</v>
      </c>
      <c r="C68" s="878"/>
      <c r="D68" s="878"/>
      <c r="E68" s="878"/>
      <c r="F68" s="878"/>
      <c r="G68" s="878"/>
      <c r="H68" s="878"/>
      <c r="I68" s="878"/>
      <c r="J68" s="878"/>
      <c r="K68" s="878"/>
      <c r="L68" s="814"/>
      <c r="M68" s="814"/>
    </row>
    <row r="69" spans="1:13" x14ac:dyDescent="0.25">
      <c r="A69" s="250" t="s">
        <v>947</v>
      </c>
      <c r="B69" s="243" t="s">
        <v>948</v>
      </c>
      <c r="C69" s="245"/>
      <c r="D69" s="245"/>
      <c r="E69" s="812"/>
      <c r="F69" s="812"/>
      <c r="G69" s="235">
        <f t="shared" ref="G69" si="28">E69+F69</f>
        <v>0</v>
      </c>
      <c r="H69" s="812"/>
      <c r="I69" s="812"/>
      <c r="J69" s="235">
        <f>H69+I69</f>
        <v>0</v>
      </c>
      <c r="K69" s="235">
        <f t="shared" ref="K69" si="29">G69+J69</f>
        <v>0</v>
      </c>
    </row>
    <row r="70" spans="1:13" s="249" customFormat="1" x14ac:dyDescent="0.25">
      <c r="A70" s="250"/>
      <c r="B70" s="247" t="s">
        <v>949</v>
      </c>
      <c r="C70" s="247"/>
      <c r="D70" s="247"/>
      <c r="E70" s="804">
        <f>E69</f>
        <v>0</v>
      </c>
      <c r="F70" s="804">
        <f>F69</f>
        <v>0</v>
      </c>
      <c r="G70" s="231">
        <f>E70+F70</f>
        <v>0</v>
      </c>
      <c r="H70" s="804">
        <f>H69</f>
        <v>0</v>
      </c>
      <c r="I70" s="804">
        <f>I69</f>
        <v>0</v>
      </c>
      <c r="J70" s="231">
        <f>H70+I70</f>
        <v>0</v>
      </c>
      <c r="K70" s="231">
        <f>G70+J70</f>
        <v>0</v>
      </c>
      <c r="L70" s="248"/>
      <c r="M70" s="248"/>
    </row>
    <row r="71" spans="1:13" s="609" customFormat="1" ht="21" customHeight="1" x14ac:dyDescent="0.25">
      <c r="A71" s="605"/>
      <c r="B71" s="606" t="s">
        <v>207</v>
      </c>
      <c r="C71" s="606"/>
      <c r="D71" s="606"/>
      <c r="E71" s="607">
        <f t="shared" ref="E71:K71" si="30">E13+E16+E26+E36+E40+E43+E46+E50+E54+E57+E60+E63+E67+E70</f>
        <v>0</v>
      </c>
      <c r="F71" s="607">
        <f t="shared" si="30"/>
        <v>0</v>
      </c>
      <c r="G71" s="607">
        <f t="shared" si="30"/>
        <v>0</v>
      </c>
      <c r="H71" s="607">
        <f t="shared" si="30"/>
        <v>0</v>
      </c>
      <c r="I71" s="607">
        <f t="shared" si="30"/>
        <v>0</v>
      </c>
      <c r="J71" s="607">
        <f t="shared" si="30"/>
        <v>0</v>
      </c>
      <c r="K71" s="607">
        <f t="shared" si="30"/>
        <v>0</v>
      </c>
      <c r="L71" s="608"/>
      <c r="M71" s="608"/>
    </row>
    <row r="72" spans="1:13" ht="10.5" customHeight="1" x14ac:dyDescent="0.25">
      <c r="A72" s="615"/>
      <c r="B72" s="616" t="s">
        <v>786</v>
      </c>
      <c r="C72" s="617"/>
      <c r="D72" s="617"/>
      <c r="E72" s="619"/>
      <c r="F72" s="619"/>
      <c r="G72" s="618"/>
      <c r="H72" s="619"/>
      <c r="I72" s="619"/>
      <c r="J72" s="618"/>
      <c r="K72" s="618"/>
    </row>
    <row r="73" spans="1:13" x14ac:dyDescent="0.25">
      <c r="A73" s="610"/>
      <c r="B73" s="611" t="s">
        <v>787</v>
      </c>
      <c r="C73" s="612"/>
      <c r="D73" s="612"/>
      <c r="E73" s="613"/>
      <c r="F73" s="613"/>
      <c r="G73" s="614">
        <f>E73+F73</f>
        <v>0</v>
      </c>
      <c r="H73" s="613"/>
      <c r="I73" s="613"/>
      <c r="J73" s="614">
        <f>H73+I73</f>
        <v>0</v>
      </c>
      <c r="K73" s="809">
        <f>G73+J73</f>
        <v>0</v>
      </c>
    </row>
    <row r="74" spans="1:13" s="228" customFormat="1" x14ac:dyDescent="0.25">
      <c r="A74" s="808" t="s">
        <v>891</v>
      </c>
      <c r="B74" s="254"/>
      <c r="C74" s="254"/>
      <c r="D74" s="254"/>
      <c r="E74" s="255"/>
      <c r="F74" s="255"/>
      <c r="G74" s="256"/>
      <c r="H74" s="255"/>
      <c r="I74" s="255"/>
      <c r="J74" s="256"/>
      <c r="K74" s="256"/>
    </row>
    <row r="75" spans="1:13" x14ac:dyDescent="0.25">
      <c r="A75" s="625"/>
    </row>
    <row r="76" spans="1:13" x14ac:dyDescent="0.25">
      <c r="A76" s="253"/>
      <c r="B76" s="257" t="s">
        <v>432</v>
      </c>
    </row>
    <row r="77" spans="1:13" x14ac:dyDescent="0.25">
      <c r="A77" s="253"/>
      <c r="B77" s="258"/>
    </row>
    <row r="78" spans="1:13" x14ac:dyDescent="0.25">
      <c r="A78" s="259" t="s">
        <v>208</v>
      </c>
      <c r="B78" s="259" t="s">
        <v>209</v>
      </c>
      <c r="C78" s="259" t="s">
        <v>210</v>
      </c>
      <c r="D78" s="260"/>
      <c r="E78" s="261"/>
    </row>
    <row r="79" spans="1:13" x14ac:dyDescent="0.25">
      <c r="A79" s="259" t="s">
        <v>211</v>
      </c>
      <c r="B79" s="259" t="s">
        <v>212</v>
      </c>
      <c r="C79" s="259">
        <f>I71</f>
        <v>0</v>
      </c>
      <c r="D79" s="251"/>
      <c r="E79" s="252">
        <f>K71</f>
        <v>0</v>
      </c>
    </row>
    <row r="80" spans="1:13" x14ac:dyDescent="0.25">
      <c r="A80" s="262" t="s">
        <v>213</v>
      </c>
      <c r="B80" s="262" t="s">
        <v>214</v>
      </c>
      <c r="C80" s="259">
        <f>E71</f>
        <v>0</v>
      </c>
      <c r="D80" s="260"/>
      <c r="E80" s="680">
        <f>J71</f>
        <v>0</v>
      </c>
    </row>
    <row r="81" spans="1:5" x14ac:dyDescent="0.25">
      <c r="A81" s="262" t="s">
        <v>215</v>
      </c>
      <c r="B81" s="262" t="s">
        <v>216</v>
      </c>
      <c r="C81" s="259">
        <f>H71</f>
        <v>0</v>
      </c>
      <c r="D81" s="260"/>
      <c r="E81" s="261">
        <f>E79-E80</f>
        <v>0</v>
      </c>
    </row>
    <row r="82" spans="1:5" x14ac:dyDescent="0.25">
      <c r="A82" s="259" t="s">
        <v>217</v>
      </c>
      <c r="B82" s="259" t="s">
        <v>218</v>
      </c>
      <c r="C82" s="263" t="e">
        <f>C83+C84</f>
        <v>#VALUE!</v>
      </c>
      <c r="D82" s="251"/>
      <c r="E82" s="252">
        <f>SUM(E83:E84)</f>
        <v>0</v>
      </c>
    </row>
    <row r="83" spans="1:5" ht="38.25" x14ac:dyDescent="0.25">
      <c r="A83" s="262" t="s">
        <v>213</v>
      </c>
      <c r="B83" s="262" t="s">
        <v>219</v>
      </c>
      <c r="C83" s="259" t="s">
        <v>220</v>
      </c>
      <c r="D83" s="260"/>
      <c r="E83" s="244"/>
    </row>
    <row r="84" spans="1:5" x14ac:dyDescent="0.25">
      <c r="A84" s="262" t="s">
        <v>215</v>
      </c>
      <c r="B84" s="262" t="s">
        <v>221</v>
      </c>
      <c r="C84" s="259">
        <f>E71</f>
        <v>0</v>
      </c>
      <c r="D84" s="260"/>
      <c r="E84" s="680">
        <f>J71</f>
        <v>0</v>
      </c>
    </row>
    <row r="85" spans="1:5" ht="38.25" x14ac:dyDescent="0.25">
      <c r="A85" s="259" t="s">
        <v>206</v>
      </c>
      <c r="B85" s="259" t="s">
        <v>222</v>
      </c>
      <c r="C85" s="259" t="s">
        <v>223</v>
      </c>
      <c r="D85" s="251"/>
      <c r="E85" s="252">
        <f>E79-E82</f>
        <v>0</v>
      </c>
    </row>
  </sheetData>
  <mergeCells count="17">
    <mergeCell ref="A4:K4"/>
    <mergeCell ref="E6:F6"/>
    <mergeCell ref="H6:I6"/>
    <mergeCell ref="B9:K9"/>
    <mergeCell ref="B14:K14"/>
    <mergeCell ref="B17:K17"/>
    <mergeCell ref="B27:K27"/>
    <mergeCell ref="B37:K37"/>
    <mergeCell ref="B41:K41"/>
    <mergeCell ref="B44:K44"/>
    <mergeCell ref="B64:K64"/>
    <mergeCell ref="B68:K68"/>
    <mergeCell ref="B47:K47"/>
    <mergeCell ref="B51:K51"/>
    <mergeCell ref="B55:K55"/>
    <mergeCell ref="B58:K58"/>
    <mergeCell ref="B61:K61"/>
  </mergeCells>
  <pageMargins left="0.7" right="0.7" top="0.75" bottom="0.75" header="0.3" footer="0.3"/>
  <pageSetup paperSize="9" scale="4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133"/>
  <sheetViews>
    <sheetView topLeftCell="A91" workbookViewId="0">
      <selection activeCell="D104" sqref="D104"/>
    </sheetView>
  </sheetViews>
  <sheetFormatPr defaultRowHeight="12.75" x14ac:dyDescent="0.2"/>
  <cols>
    <col min="1" max="1" width="5.140625" style="149" customWidth="1"/>
    <col min="2" max="2" width="59.42578125" style="827" customWidth="1"/>
    <col min="3" max="3" width="15" style="132" customWidth="1"/>
    <col min="4" max="4" width="15" style="831" customWidth="1"/>
    <col min="5" max="9" width="15" style="132" customWidth="1"/>
    <col min="10" max="11" width="15" style="5" customWidth="1"/>
    <col min="12" max="19" width="15" customWidth="1"/>
    <col min="20" max="21" width="11.5703125" customWidth="1"/>
  </cols>
  <sheetData>
    <row r="1" spans="1:14" s="63" customFormat="1" ht="27.75" customHeight="1" x14ac:dyDescent="0.3">
      <c r="A1" s="150"/>
      <c r="B1" s="816" t="s">
        <v>584</v>
      </c>
      <c r="C1" s="834"/>
      <c r="D1" s="829"/>
      <c r="E1" s="74"/>
      <c r="F1" s="74"/>
      <c r="G1" s="74"/>
      <c r="H1" s="74"/>
      <c r="I1" s="74"/>
      <c r="J1" s="61"/>
      <c r="K1" s="61"/>
    </row>
    <row r="2" spans="1:14" s="63" customFormat="1" ht="27.75" customHeight="1" x14ac:dyDescent="0.3">
      <c r="A2" s="150"/>
      <c r="B2" s="806"/>
      <c r="C2" s="834"/>
      <c r="D2" s="829"/>
      <c r="E2" s="74"/>
      <c r="F2" s="74"/>
      <c r="G2" s="74"/>
      <c r="H2" s="74"/>
      <c r="I2" s="74"/>
      <c r="J2" s="61"/>
      <c r="K2" s="61"/>
    </row>
    <row r="3" spans="1:14" s="63" customFormat="1" ht="17.25" customHeight="1" x14ac:dyDescent="0.2">
      <c r="A3" s="150"/>
      <c r="B3" s="894" t="s">
        <v>270</v>
      </c>
      <c r="C3" s="894"/>
      <c r="D3" s="894"/>
      <c r="E3" s="894"/>
      <c r="F3" s="894"/>
      <c r="G3" s="894"/>
      <c r="H3" s="894"/>
      <c r="I3" s="894"/>
      <c r="J3" s="61"/>
      <c r="K3" s="61"/>
    </row>
    <row r="4" spans="1:14" s="63" customFormat="1" ht="1.5" customHeight="1" x14ac:dyDescent="0.2">
      <c r="A4" s="150"/>
      <c r="B4" s="81"/>
      <c r="C4" s="835"/>
      <c r="D4" s="830"/>
      <c r="E4" s="265"/>
      <c r="F4" s="265"/>
      <c r="G4" s="265"/>
      <c r="H4" s="265"/>
      <c r="I4" s="265"/>
      <c r="J4" s="61"/>
      <c r="K4" s="61"/>
    </row>
    <row r="5" spans="1:14" s="63" customFormat="1" ht="20.25" x14ac:dyDescent="0.3">
      <c r="A5" s="150"/>
      <c r="B5" s="895" t="s">
        <v>231</v>
      </c>
      <c r="C5" s="895" t="s">
        <v>37</v>
      </c>
      <c r="D5" s="832"/>
      <c r="E5" s="74"/>
      <c r="F5" s="74"/>
      <c r="G5" s="74"/>
      <c r="H5" s="74"/>
      <c r="I5" s="74" t="s">
        <v>433</v>
      </c>
      <c r="J5" s="61"/>
      <c r="K5" s="61"/>
    </row>
    <row r="6" spans="1:14" s="63" customFormat="1" ht="27" x14ac:dyDescent="0.3">
      <c r="A6" s="150"/>
      <c r="B6" s="806"/>
      <c r="C6" s="267" t="s">
        <v>30</v>
      </c>
      <c r="D6" s="147" t="s">
        <v>226</v>
      </c>
      <c r="E6" s="266" t="s">
        <v>265</v>
      </c>
      <c r="F6" s="882" t="s">
        <v>247</v>
      </c>
      <c r="G6" s="882"/>
      <c r="H6" s="882"/>
      <c r="I6" s="883"/>
      <c r="J6" s="61"/>
      <c r="K6" s="61"/>
    </row>
    <row r="7" spans="1:14" s="45" customFormat="1" ht="15" x14ac:dyDescent="0.2">
      <c r="A7" s="151"/>
      <c r="B7" s="807" t="s">
        <v>225</v>
      </c>
      <c r="C7" s="148" t="s">
        <v>434</v>
      </c>
      <c r="D7" s="145" t="s">
        <v>435</v>
      </c>
      <c r="E7" s="148" t="s">
        <v>436</v>
      </c>
      <c r="F7" s="267" t="s">
        <v>227</v>
      </c>
      <c r="G7" s="267" t="s">
        <v>228</v>
      </c>
      <c r="H7" s="267" t="s">
        <v>229</v>
      </c>
      <c r="I7" s="267" t="s">
        <v>230</v>
      </c>
      <c r="J7" s="70"/>
      <c r="K7" s="70"/>
      <c r="N7" s="46"/>
    </row>
    <row r="8" spans="1:14" s="112" customFormat="1" ht="15" x14ac:dyDescent="0.2">
      <c r="A8" s="268"/>
      <c r="B8" s="891" t="str">
        <f>'5 Buget cerere'!B9:K9</f>
        <v>CAPITOL 1 Cheltuieli pentru obtinerea şi amenajarea terenului</v>
      </c>
      <c r="C8" s="892"/>
      <c r="D8" s="892"/>
      <c r="E8" s="892"/>
      <c r="F8" s="892"/>
      <c r="G8" s="892"/>
      <c r="H8" s="892"/>
      <c r="I8" s="893"/>
      <c r="J8" s="113"/>
      <c r="K8" s="113"/>
    </row>
    <row r="9" spans="1:14" s="109" customFormat="1" ht="15" x14ac:dyDescent="0.2">
      <c r="A9" s="269" t="str">
        <f>'5 Buget cerere'!A10</f>
        <v>1.1</v>
      </c>
      <c r="B9" s="270" t="str">
        <f>'5 Buget cerere'!B10</f>
        <v>Achizitii teren cu sau fără construcții</v>
      </c>
      <c r="C9" s="836">
        <f>'5 Buget cerere'!K10</f>
        <v>0</v>
      </c>
      <c r="D9" s="155">
        <f>E9+F9+G9+H9+I9</f>
        <v>0</v>
      </c>
      <c r="E9" s="271"/>
      <c r="F9" s="271"/>
      <c r="G9" s="271"/>
      <c r="H9" s="271"/>
      <c r="I9" s="271"/>
      <c r="J9" s="110"/>
      <c r="K9" s="110"/>
    </row>
    <row r="10" spans="1:14" s="109" customFormat="1" ht="15" x14ac:dyDescent="0.2">
      <c r="A10" s="269" t="str">
        <f>'5 Buget cerere'!A11</f>
        <v>1.2</v>
      </c>
      <c r="B10" s="270" t="str">
        <f>'5 Buget cerere'!B11</f>
        <v>Amenajarea terenului</v>
      </c>
      <c r="C10" s="836">
        <f>'5 Buget cerere'!K11</f>
        <v>0</v>
      </c>
      <c r="D10" s="155">
        <f>E10+F10+G10+H10+I10</f>
        <v>0</v>
      </c>
      <c r="E10" s="271"/>
      <c r="F10" s="271"/>
      <c r="G10" s="271"/>
      <c r="H10" s="271"/>
      <c r="I10" s="271"/>
      <c r="J10" s="110"/>
      <c r="K10" s="110"/>
    </row>
    <row r="11" spans="1:14" s="109" customFormat="1" ht="15" x14ac:dyDescent="0.2">
      <c r="A11" s="269" t="str">
        <f>'5 Buget cerere'!A12</f>
        <v>1.3</v>
      </c>
      <c r="B11" s="270" t="str">
        <f>'5 Buget cerere'!B12</f>
        <v>Amenajari pentru protectia mediului si aducerea la starea initiala</v>
      </c>
      <c r="C11" s="836">
        <f>'5 Buget cerere'!K12</f>
        <v>0</v>
      </c>
      <c r="D11" s="155">
        <f>E11+F11+G11+H11+I11</f>
        <v>0</v>
      </c>
      <c r="E11" s="271"/>
      <c r="F11" s="271"/>
      <c r="G11" s="271"/>
      <c r="H11" s="271"/>
      <c r="I11" s="271"/>
      <c r="J11" s="110"/>
      <c r="K11" s="110"/>
    </row>
    <row r="12" spans="1:14" s="112" customFormat="1" ht="15" x14ac:dyDescent="0.2">
      <c r="A12" s="272"/>
      <c r="B12" s="273" t="str">
        <f>'5 Buget cerere'!B13</f>
        <v>TOTAL CAPITOL 1</v>
      </c>
      <c r="C12" s="836">
        <f>'5 Buget cerere'!K13</f>
        <v>0</v>
      </c>
      <c r="D12" s="155">
        <f>E12+F12+G12+H12+I12</f>
        <v>0</v>
      </c>
      <c r="E12" s="155">
        <f>SUM(E9:E11)</f>
        <v>0</v>
      </c>
      <c r="F12" s="155">
        <f>SUM(F9:F11)</f>
        <v>0</v>
      </c>
      <c r="G12" s="155">
        <f>SUM(G9:G11)</f>
        <v>0</v>
      </c>
      <c r="H12" s="155">
        <f>SUM(H9:H11)</f>
        <v>0</v>
      </c>
      <c r="I12" s="155">
        <f>SUM(I9:I11)</f>
        <v>0</v>
      </c>
      <c r="J12" s="113"/>
      <c r="K12" s="113"/>
    </row>
    <row r="13" spans="1:14" s="112" customFormat="1" ht="15" x14ac:dyDescent="0.2">
      <c r="A13" s="268"/>
      <c r="B13" s="891" t="str">
        <f>'5 Buget cerere'!B14:K14</f>
        <v>CAPITOL 2 Cheltuieli pt asigurarea utilităţilor necesare obiectivului</v>
      </c>
      <c r="C13" s="892"/>
      <c r="D13" s="892"/>
      <c r="E13" s="892"/>
      <c r="F13" s="892"/>
      <c r="G13" s="892"/>
      <c r="H13" s="892"/>
      <c r="I13" s="893"/>
      <c r="J13" s="113"/>
      <c r="K13" s="113"/>
    </row>
    <row r="14" spans="1:14" s="109" customFormat="1" ht="15" x14ac:dyDescent="0.2">
      <c r="A14" s="269" t="str">
        <f>'5 Buget cerere'!A15</f>
        <v>2.1</v>
      </c>
      <c r="B14" s="270" t="str">
        <f>'5 Buget cerere'!B15</f>
        <v>Cheltuieli pentru asigurarea utilitatilor necesare obiectivului</v>
      </c>
      <c r="C14" s="836">
        <f>'5 Buget cerere'!K15</f>
        <v>0</v>
      </c>
      <c r="D14" s="155">
        <f>E14+F14+G14+H14+I14</f>
        <v>0</v>
      </c>
      <c r="E14" s="271"/>
      <c r="F14" s="271"/>
      <c r="G14" s="271"/>
      <c r="H14" s="271"/>
      <c r="I14" s="271"/>
      <c r="J14" s="110"/>
      <c r="K14" s="110"/>
    </row>
    <row r="15" spans="1:14" s="112" customFormat="1" ht="15" x14ac:dyDescent="0.2">
      <c r="A15" s="272"/>
      <c r="B15" s="273" t="str">
        <f>'5 Buget cerere'!B16</f>
        <v> TOTAL CAPITOL 2</v>
      </c>
      <c r="C15" s="836">
        <f>'5 Buget cerere'!K16</f>
        <v>0</v>
      </c>
      <c r="D15" s="155">
        <f>E15+F15+G15+H15+I15</f>
        <v>0</v>
      </c>
      <c r="E15" s="155">
        <f>E14</f>
        <v>0</v>
      </c>
      <c r="F15" s="155">
        <f>F14</f>
        <v>0</v>
      </c>
      <c r="G15" s="155">
        <f>G14</f>
        <v>0</v>
      </c>
      <c r="H15" s="155">
        <f>H14</f>
        <v>0</v>
      </c>
      <c r="I15" s="155">
        <f>I14</f>
        <v>0</v>
      </c>
      <c r="J15" s="113"/>
      <c r="K15" s="113"/>
    </row>
    <row r="16" spans="1:14" s="112" customFormat="1" ht="15" x14ac:dyDescent="0.2">
      <c r="A16" s="268"/>
      <c r="B16" s="891" t="str">
        <f>'5 Buget cerere'!B17:K17</f>
        <v>CAPITOL 3 Cheltuieli pentru proiectare și asistență tehnică</v>
      </c>
      <c r="C16" s="892"/>
      <c r="D16" s="892"/>
      <c r="E16" s="892"/>
      <c r="F16" s="892"/>
      <c r="G16" s="892"/>
      <c r="H16" s="892"/>
      <c r="I16" s="893"/>
      <c r="J16" s="113"/>
      <c r="K16" s="113"/>
    </row>
    <row r="17" spans="1:11" s="109" customFormat="1" ht="15" x14ac:dyDescent="0.2">
      <c r="A17" s="549" t="str">
        <f>'5 Buget cerere'!A18</f>
        <v>3.1</v>
      </c>
      <c r="B17" s="817" t="str">
        <f>'5 Buget cerere'!B18</f>
        <v>Studii de teren  (geotehnice, geologice, topografice, hidrologice, hidrogeotehnice, fotogrammetrice, topografice şi de stabilitate a terenului)</v>
      </c>
      <c r="C17" s="836">
        <f>'5 Buget cerere'!K18</f>
        <v>0</v>
      </c>
      <c r="D17" s="155">
        <f>E17+F17+G17+H17+I17</f>
        <v>0</v>
      </c>
      <c r="E17" s="271"/>
      <c r="F17" s="271"/>
      <c r="G17" s="271"/>
      <c r="H17" s="271"/>
      <c r="I17" s="271"/>
      <c r="J17" s="110"/>
      <c r="K17" s="110"/>
    </row>
    <row r="18" spans="1:11" s="109" customFormat="1" ht="15" x14ac:dyDescent="0.2">
      <c r="A18" s="549" t="str">
        <f>'5 Buget cerere'!A19</f>
        <v>3.2</v>
      </c>
      <c r="B18" s="817" t="str">
        <f>'5 Buget cerere'!B19</f>
        <v>Taxe pentru obtinera de avize, acorduri si autorizatii</v>
      </c>
      <c r="C18" s="836">
        <f>'5 Buget cerere'!K19</f>
        <v>0</v>
      </c>
      <c r="D18" s="155">
        <f>E18+F18+G18+H18+I18</f>
        <v>0</v>
      </c>
      <c r="E18" s="271"/>
      <c r="F18" s="271"/>
      <c r="G18" s="271"/>
      <c r="H18" s="271"/>
      <c r="I18" s="271"/>
      <c r="J18" s="110"/>
      <c r="K18" s="110"/>
    </row>
    <row r="19" spans="1:11" s="109" customFormat="1" ht="15" x14ac:dyDescent="0.2">
      <c r="A19" s="549" t="str">
        <f>'5 Buget cerere'!A20</f>
        <v>3.3</v>
      </c>
      <c r="B19" s="817" t="str">
        <f>'5 Buget cerere'!B20</f>
        <v>Proiectare si inginerie</v>
      </c>
      <c r="C19" s="836">
        <f>'5 Buget cerere'!K20</f>
        <v>0</v>
      </c>
      <c r="D19" s="155">
        <f>E19+F19+G19+H19+I19</f>
        <v>0</v>
      </c>
      <c r="E19" s="271"/>
      <c r="F19" s="271"/>
      <c r="G19" s="271"/>
      <c r="H19" s="271"/>
      <c r="I19" s="271"/>
      <c r="J19" s="110"/>
      <c r="K19" s="110"/>
    </row>
    <row r="20" spans="1:11" s="109" customFormat="1" ht="15" x14ac:dyDescent="0.2">
      <c r="A20" s="549" t="str">
        <f>'5 Buget cerere'!A21</f>
        <v>3.4</v>
      </c>
      <c r="B20" s="817" t="str">
        <f>'5 Buget cerere'!B21</f>
        <v>Organizarea procedurilor de achizitie</v>
      </c>
      <c r="C20" s="836">
        <f>'5 Buget cerere'!K21</f>
        <v>0</v>
      </c>
      <c r="D20" s="155">
        <f t="shared" ref="D20:D23" si="0">E20+F20+G20+H20+I20</f>
        <v>0</v>
      </c>
      <c r="E20" s="271"/>
      <c r="F20" s="271"/>
      <c r="G20" s="271"/>
      <c r="H20" s="271"/>
      <c r="I20" s="271"/>
      <c r="J20" s="110"/>
      <c r="K20" s="110"/>
    </row>
    <row r="21" spans="1:11" s="109" customFormat="1" ht="15" x14ac:dyDescent="0.2">
      <c r="A21" s="549" t="str">
        <f>'5 Buget cerere'!A22</f>
        <v>3.5</v>
      </c>
      <c r="B21" s="817" t="str">
        <f>'5 Buget cerere'!B22</f>
        <v>Consultanta în elaborarea studiilor de piață/evaluare</v>
      </c>
      <c r="C21" s="836">
        <f>'5 Buget cerere'!K22</f>
        <v>0</v>
      </c>
      <c r="D21" s="155">
        <f>E21+F21+G21+H21+I21</f>
        <v>0</v>
      </c>
      <c r="E21" s="271"/>
      <c r="F21" s="271"/>
      <c r="G21" s="271"/>
      <c r="H21" s="271"/>
      <c r="I21" s="271"/>
      <c r="J21" s="110"/>
      <c r="K21" s="110"/>
    </row>
    <row r="22" spans="1:11" s="109" customFormat="1" ht="15" x14ac:dyDescent="0.2">
      <c r="A22" s="549" t="str">
        <f>'5 Buget cerere'!A23</f>
        <v>3.6</v>
      </c>
      <c r="B22" s="817" t="str">
        <f>'5 Buget cerere'!B23</f>
        <v>Consultanta în domeniul managementului proiectului</v>
      </c>
      <c r="C22" s="836">
        <f>'5 Buget cerere'!K23</f>
        <v>0</v>
      </c>
      <c r="D22" s="155">
        <f>E22+F22+G22+H22+I22</f>
        <v>0</v>
      </c>
      <c r="E22" s="271"/>
      <c r="F22" s="271"/>
      <c r="G22" s="271"/>
      <c r="H22" s="271"/>
      <c r="I22" s="271"/>
      <c r="J22" s="110"/>
      <c r="K22" s="110"/>
    </row>
    <row r="23" spans="1:11" s="109" customFormat="1" ht="15" x14ac:dyDescent="0.2">
      <c r="A23" s="549" t="str">
        <f>'5 Buget cerere'!A24</f>
        <v>3.7</v>
      </c>
      <c r="B23" s="817" t="str">
        <f>'5 Buget cerere'!B24</f>
        <v>Asistenta tehnica din partea proiectantului pe perioada de execuție</v>
      </c>
      <c r="C23" s="836">
        <f>'5 Buget cerere'!K24</f>
        <v>0</v>
      </c>
      <c r="D23" s="155">
        <f t="shared" si="0"/>
        <v>0</v>
      </c>
      <c r="E23" s="271"/>
      <c r="F23" s="271"/>
      <c r="G23" s="271"/>
      <c r="H23" s="271"/>
      <c r="I23" s="271"/>
      <c r="J23" s="110"/>
      <c r="K23" s="110"/>
    </row>
    <row r="24" spans="1:11" s="109" customFormat="1" ht="15" x14ac:dyDescent="0.2">
      <c r="A24" s="549" t="str">
        <f>'5 Buget cerere'!A25</f>
        <v>3.8</v>
      </c>
      <c r="B24" s="817" t="str">
        <f>'5 Buget cerere'!B25</f>
        <v>Dirigenția de șantier</v>
      </c>
      <c r="C24" s="836">
        <f>'5 Buget cerere'!K25</f>
        <v>0</v>
      </c>
      <c r="D24" s="155">
        <f>E24+F24+G24+H24+I24</f>
        <v>0</v>
      </c>
      <c r="E24" s="271"/>
      <c r="F24" s="271"/>
      <c r="G24" s="271"/>
      <c r="H24" s="271"/>
      <c r="I24" s="271"/>
      <c r="J24" s="110"/>
      <c r="K24" s="110"/>
    </row>
    <row r="25" spans="1:11" s="112" customFormat="1" ht="15" x14ac:dyDescent="0.2">
      <c r="A25" s="274"/>
      <c r="B25" s="818" t="str">
        <f>'5 Buget cerere'!B26</f>
        <v> TOTAL CAPITOL 3</v>
      </c>
      <c r="C25" s="836">
        <f>'5 Buget cerere'!K26</f>
        <v>0</v>
      </c>
      <c r="D25" s="155">
        <f>E25+F25+G25+H25+I25</f>
        <v>0</v>
      </c>
      <c r="E25" s="155">
        <f>SUM(E17:E24)</f>
        <v>0</v>
      </c>
      <c r="F25" s="155">
        <f>SUM(F17:F24)</f>
        <v>0</v>
      </c>
      <c r="G25" s="155">
        <f>SUM(G17:G24)</f>
        <v>0</v>
      </c>
      <c r="H25" s="155">
        <f>SUM(H17:H24)</f>
        <v>0</v>
      </c>
      <c r="I25" s="155">
        <f>SUM(I17:I24)</f>
        <v>0</v>
      </c>
      <c r="J25" s="113"/>
      <c r="K25" s="113"/>
    </row>
    <row r="26" spans="1:11" s="112" customFormat="1" ht="15" x14ac:dyDescent="0.2">
      <c r="A26" s="274"/>
      <c r="B26" s="885" t="str">
        <f>'5 Buget cerere'!B27:K27</f>
        <v>CAPITOLUL 4 Cheltuieli pentru investiţia de bază</v>
      </c>
      <c r="C26" s="886"/>
      <c r="D26" s="886"/>
      <c r="E26" s="886"/>
      <c r="F26" s="886"/>
      <c r="G26" s="886"/>
      <c r="H26" s="886"/>
      <c r="I26" s="887"/>
      <c r="J26" s="113"/>
      <c r="K26" s="113"/>
    </row>
    <row r="27" spans="1:11" s="109" customFormat="1" ht="15" x14ac:dyDescent="0.2">
      <c r="A27" s="549" t="str">
        <f>'5 Buget cerere'!A28</f>
        <v>4.1</v>
      </c>
      <c r="B27" s="817" t="str">
        <f>'5 Buget cerere'!B28</f>
        <v>Construcţii şi instalaţii</v>
      </c>
      <c r="C27" s="836">
        <f>'5 Buget cerere'!K28</f>
        <v>0</v>
      </c>
      <c r="D27" s="155">
        <f>E27+F27+G27+H27+I27</f>
        <v>0</v>
      </c>
      <c r="E27" s="271"/>
      <c r="F27" s="271"/>
      <c r="G27" s="271"/>
      <c r="H27" s="271"/>
      <c r="I27" s="271"/>
      <c r="J27" s="110"/>
      <c r="K27" s="110"/>
    </row>
    <row r="28" spans="1:11" s="109" customFormat="1" ht="15" x14ac:dyDescent="0.2">
      <c r="A28" s="549" t="str">
        <f>'5 Buget cerere'!A29</f>
        <v>4.2</v>
      </c>
      <c r="B28" s="817" t="str">
        <f>'5 Buget cerere'!B29</f>
        <v>Montaj utilaje tehnologice</v>
      </c>
      <c r="C28" s="836">
        <f>'5 Buget cerere'!K29</f>
        <v>0</v>
      </c>
      <c r="D28" s="155">
        <f>E28+F28+G28+H28+I28</f>
        <v>0</v>
      </c>
      <c r="E28" s="271"/>
      <c r="F28" s="271"/>
      <c r="G28" s="271"/>
      <c r="H28" s="271"/>
      <c r="I28" s="271"/>
      <c r="J28" s="110"/>
      <c r="K28" s="110"/>
    </row>
    <row r="29" spans="1:11" s="109" customFormat="1" ht="15" x14ac:dyDescent="0.2">
      <c r="A29" s="549" t="str">
        <f>'5 Buget cerere'!A30</f>
        <v>4.3</v>
      </c>
      <c r="B29" s="817" t="str">
        <f>'5 Buget cerere'!B30</f>
        <v>Utilaje, echipamente tehnologice si functionale cu montaj</v>
      </c>
      <c r="C29" s="836">
        <f>'5 Buget cerere'!K30</f>
        <v>0</v>
      </c>
      <c r="D29" s="155">
        <f>E29+F29+G29+H29+I29</f>
        <v>0</v>
      </c>
      <c r="E29" s="271"/>
      <c r="F29" s="271"/>
      <c r="G29" s="271"/>
      <c r="H29" s="271"/>
      <c r="I29" s="271"/>
      <c r="J29" s="110"/>
      <c r="K29" s="110"/>
    </row>
    <row r="30" spans="1:11" s="109" customFormat="1" ht="15" x14ac:dyDescent="0.2">
      <c r="A30" s="549" t="str">
        <f>'5 Buget cerere'!A31</f>
        <v>4.4</v>
      </c>
      <c r="B30" s="817" t="str">
        <f>'5 Buget cerere'!B31</f>
        <v>Utilaje fara montaj si echipamente de transport</v>
      </c>
      <c r="C30" s="836">
        <f>'5 Buget cerere'!K31</f>
        <v>0</v>
      </c>
      <c r="D30" s="155">
        <f>E30+F30+G30+H30+I30</f>
        <v>0</v>
      </c>
      <c r="E30" s="271"/>
      <c r="F30" s="271"/>
      <c r="G30" s="271"/>
      <c r="H30" s="271"/>
      <c r="I30" s="271"/>
      <c r="J30" s="110"/>
      <c r="K30" s="110"/>
    </row>
    <row r="31" spans="1:11" s="109" customFormat="1" ht="15" x14ac:dyDescent="0.2">
      <c r="A31" s="549" t="str">
        <f>'5 Buget cerere'!A32</f>
        <v>4.5</v>
      </c>
      <c r="B31" s="817" t="str">
        <f>'5 Buget cerere'!B32</f>
        <v>Dotări</v>
      </c>
      <c r="C31" s="836">
        <f>'5 Buget cerere'!K32</f>
        <v>0</v>
      </c>
      <c r="D31" s="155">
        <f t="shared" ref="D31" si="1">E31+F31+G31+H31+I31</f>
        <v>0</v>
      </c>
      <c r="E31" s="271"/>
      <c r="F31" s="271"/>
      <c r="G31" s="271"/>
      <c r="H31" s="271"/>
      <c r="I31" s="271"/>
      <c r="J31" s="110"/>
      <c r="K31" s="110"/>
    </row>
    <row r="32" spans="1:11" s="109" customFormat="1" ht="15" x14ac:dyDescent="0.2">
      <c r="A32" s="549" t="str">
        <f>'5 Buget cerere'!A33</f>
        <v>4.6</v>
      </c>
      <c r="B32" s="817" t="str">
        <f>'5 Buget cerere'!B33</f>
        <v>Mobilier</v>
      </c>
      <c r="C32" s="836">
        <f>'5 Buget cerere'!K33</f>
        <v>0</v>
      </c>
      <c r="D32" s="155">
        <f>E32+F32+G32+H32+I32</f>
        <v>0</v>
      </c>
      <c r="E32" s="271"/>
      <c r="F32" s="271"/>
      <c r="G32" s="271"/>
      <c r="H32" s="271"/>
      <c r="I32" s="271"/>
      <c r="J32" s="110"/>
      <c r="K32" s="110"/>
    </row>
    <row r="33" spans="1:11" s="109" customFormat="1" ht="15" x14ac:dyDescent="0.2">
      <c r="A33" s="549" t="str">
        <f>'5 Buget cerere'!A34</f>
        <v>4.7</v>
      </c>
      <c r="B33" s="817" t="str">
        <f>'5 Buget cerere'!B34</f>
        <v>Echipamente IT</v>
      </c>
      <c r="C33" s="836">
        <f>'5 Buget cerere'!K34</f>
        <v>0</v>
      </c>
      <c r="D33" s="155">
        <f>E33+F33+G33+H33+I33</f>
        <v>0</v>
      </c>
      <c r="E33" s="271"/>
      <c r="F33" s="271"/>
      <c r="G33" s="271"/>
      <c r="H33" s="271"/>
      <c r="I33" s="271"/>
      <c r="J33" s="110"/>
      <c r="K33" s="110"/>
    </row>
    <row r="34" spans="1:11" s="109" customFormat="1" ht="15" x14ac:dyDescent="0.2">
      <c r="A34" s="549" t="str">
        <f>'5 Buget cerere'!A35</f>
        <v>4.8</v>
      </c>
      <c r="B34" s="817" t="str">
        <f>'5 Buget cerere'!B35</f>
        <v>Active necorporale</v>
      </c>
      <c r="C34" s="836">
        <f>'5 Buget cerere'!K35</f>
        <v>0</v>
      </c>
      <c r="D34" s="155">
        <f>E34+F34+G34+H34+I34</f>
        <v>0</v>
      </c>
      <c r="E34" s="271"/>
      <c r="F34" s="271"/>
      <c r="G34" s="271"/>
      <c r="H34" s="271"/>
      <c r="I34" s="271"/>
      <c r="J34" s="110"/>
      <c r="K34" s="110"/>
    </row>
    <row r="35" spans="1:11" s="112" customFormat="1" ht="15" x14ac:dyDescent="0.2">
      <c r="A35" s="274"/>
      <c r="B35" s="818" t="str">
        <f>'5 Buget cerere'!B36</f>
        <v>TOTAL CAPITOL 4</v>
      </c>
      <c r="C35" s="836">
        <f>'5 Buget cerere'!K36</f>
        <v>0</v>
      </c>
      <c r="D35" s="155">
        <f>E35+F35+G35+H35+I35</f>
        <v>0</v>
      </c>
      <c r="E35" s="155">
        <f>SUM(E27:E34)</f>
        <v>0</v>
      </c>
      <c r="F35" s="155">
        <f>SUM(F27:F34)</f>
        <v>0</v>
      </c>
      <c r="G35" s="155">
        <f>SUM(G27:G34)</f>
        <v>0</v>
      </c>
      <c r="H35" s="155">
        <f>SUM(H27:H34)</f>
        <v>0</v>
      </c>
      <c r="I35" s="155">
        <f>SUM(I27:I34)</f>
        <v>0</v>
      </c>
      <c r="J35" s="113"/>
      <c r="K35" s="113"/>
    </row>
    <row r="36" spans="1:11" s="112" customFormat="1" ht="15" x14ac:dyDescent="0.2">
      <c r="A36" s="275" t="str">
        <f>'5 Buget cerere'!A37</f>
        <v>5</v>
      </c>
      <c r="B36" s="885" t="str">
        <f>'5 Buget cerere'!B37:K37</f>
        <v>CAPITOLUL 5   Cheltuieli cu organizarea de șantier</v>
      </c>
      <c r="C36" s="886"/>
      <c r="D36" s="886"/>
      <c r="E36" s="886"/>
      <c r="F36" s="886"/>
      <c r="G36" s="886"/>
      <c r="H36" s="886"/>
      <c r="I36" s="887"/>
      <c r="J36" s="113"/>
      <c r="K36" s="113"/>
    </row>
    <row r="37" spans="1:11" s="109" customFormat="1" ht="15" x14ac:dyDescent="0.2">
      <c r="A37" s="549" t="str">
        <f>'5 Buget cerere'!A38</f>
        <v>5.1.</v>
      </c>
      <c r="B37" s="817" t="str">
        <f>'5 Buget cerere'!B38</f>
        <v xml:space="preserve"> Lucrări de construcţii și instalații aferente organizării de șantier</v>
      </c>
      <c r="C37" s="836">
        <f>'5 Buget cerere'!K38</f>
        <v>0</v>
      </c>
      <c r="D37" s="155">
        <f>E37+F37+G37+H37+I37</f>
        <v>0</v>
      </c>
      <c r="E37" s="271"/>
      <c r="F37" s="271"/>
      <c r="G37" s="271"/>
      <c r="H37" s="271"/>
      <c r="I37" s="271"/>
      <c r="J37" s="110"/>
      <c r="K37" s="110"/>
    </row>
    <row r="38" spans="1:11" s="109" customFormat="1" ht="15" x14ac:dyDescent="0.2">
      <c r="A38" s="549" t="str">
        <f>'5 Buget cerere'!A39</f>
        <v>5.2.</v>
      </c>
      <c r="B38" s="817" t="str">
        <f>'5 Buget cerere'!B39</f>
        <v>Cheltuieli conexe organizării de şantier</v>
      </c>
      <c r="C38" s="836">
        <f>'5 Buget cerere'!K39</f>
        <v>0</v>
      </c>
      <c r="D38" s="155">
        <f>E38+F38+G38+H38+I38</f>
        <v>0</v>
      </c>
      <c r="E38" s="271"/>
      <c r="F38" s="271"/>
      <c r="G38" s="271"/>
      <c r="H38" s="271"/>
      <c r="I38" s="271"/>
      <c r="J38" s="110"/>
      <c r="K38" s="110"/>
    </row>
    <row r="39" spans="1:11" s="112" customFormat="1" ht="15" x14ac:dyDescent="0.2">
      <c r="A39" s="274"/>
      <c r="B39" s="818" t="str">
        <f>'5 Buget cerere'!B40</f>
        <v>TOTAL CAPITOL 5</v>
      </c>
      <c r="C39" s="836">
        <f>'5 Buget cerere'!K40</f>
        <v>0</v>
      </c>
      <c r="D39" s="155">
        <f>E39+F39+G39+H39+I39</f>
        <v>0</v>
      </c>
      <c r="E39" s="155">
        <f>SUM(E37:E38)</f>
        <v>0</v>
      </c>
      <c r="F39" s="155">
        <f>SUM(F37:F38)</f>
        <v>0</v>
      </c>
      <c r="G39" s="155">
        <f>SUM(G37:G38)</f>
        <v>0</v>
      </c>
      <c r="H39" s="155">
        <f>SUM(H37:H38)</f>
        <v>0</v>
      </c>
      <c r="I39" s="155">
        <f>SUM(I37:I38)</f>
        <v>0</v>
      </c>
      <c r="J39" s="113"/>
      <c r="K39" s="113"/>
    </row>
    <row r="40" spans="1:11" s="112" customFormat="1" ht="15" x14ac:dyDescent="0.2">
      <c r="A40" s="275" t="str">
        <f>'5 Buget cerere'!A41</f>
        <v>6</v>
      </c>
      <c r="B40" s="885" t="str">
        <f>'5 Buget cerere'!B41</f>
        <v>CAPITOLUL 6   Cheltuieli pentru comisioane, cote, taxe, costul creditului</v>
      </c>
      <c r="C40" s="886"/>
      <c r="D40" s="886"/>
      <c r="E40" s="886"/>
      <c r="F40" s="886"/>
      <c r="G40" s="886"/>
      <c r="H40" s="886"/>
      <c r="I40" s="887"/>
      <c r="J40" s="113"/>
      <c r="K40" s="113"/>
    </row>
    <row r="41" spans="1:11" s="109" customFormat="1" ht="15" x14ac:dyDescent="0.2">
      <c r="A41" s="549" t="str">
        <f>'5 Buget cerere'!A42</f>
        <v>6.1.</v>
      </c>
      <c r="B41" s="817" t="str">
        <f>'5 Buget cerere'!B42</f>
        <v>Comisioane, taxe, cote, costul creditului</v>
      </c>
      <c r="C41" s="836">
        <f>'5 Buget cerere'!K42</f>
        <v>0</v>
      </c>
      <c r="D41" s="155">
        <f>E41+F41+G41+H41+I41</f>
        <v>0</v>
      </c>
      <c r="E41" s="271"/>
      <c r="F41" s="271"/>
      <c r="G41" s="271"/>
      <c r="H41" s="271"/>
      <c r="I41" s="271"/>
      <c r="J41" s="110"/>
      <c r="K41" s="110"/>
    </row>
    <row r="42" spans="1:11" s="112" customFormat="1" ht="15" x14ac:dyDescent="0.2">
      <c r="A42" s="274"/>
      <c r="B42" s="818" t="str">
        <f>'5 Buget cerere'!B43</f>
        <v>TOTAL CAPITOL 6</v>
      </c>
      <c r="C42" s="836">
        <f>'5 Buget cerere'!K43</f>
        <v>0</v>
      </c>
      <c r="D42" s="155">
        <f>E42+F42+G42+H42+I42</f>
        <v>0</v>
      </c>
      <c r="E42" s="155">
        <f>SUM(E41:E41)</f>
        <v>0</v>
      </c>
      <c r="F42" s="155">
        <f>SUM(F41:F41)</f>
        <v>0</v>
      </c>
      <c r="G42" s="155">
        <f>SUM(G41:G41)</f>
        <v>0</v>
      </c>
      <c r="H42" s="155">
        <f>SUM(H41:H41)</f>
        <v>0</v>
      </c>
      <c r="I42" s="155">
        <f>SUM(I41:I41)</f>
        <v>0</v>
      </c>
      <c r="J42" s="113"/>
      <c r="K42" s="113"/>
    </row>
    <row r="43" spans="1:11" s="112" customFormat="1" ht="15" x14ac:dyDescent="0.2">
      <c r="A43" s="275" t="str">
        <f>'5 Buget cerere'!A44</f>
        <v>7</v>
      </c>
      <c r="B43" s="885" t="str">
        <f>'5 Buget cerere'!B44</f>
        <v>CAPITOLUL 7   Cheltuieli diverse și neprevăzute</v>
      </c>
      <c r="C43" s="886"/>
      <c r="D43" s="886"/>
      <c r="E43" s="886"/>
      <c r="F43" s="886"/>
      <c r="G43" s="886"/>
      <c r="H43" s="886"/>
      <c r="I43" s="887"/>
      <c r="J43" s="113"/>
      <c r="K43" s="113"/>
    </row>
    <row r="44" spans="1:11" s="109" customFormat="1" ht="15" x14ac:dyDescent="0.2">
      <c r="A44" s="549" t="str">
        <f>'5 Buget cerere'!A45</f>
        <v>7.1.</v>
      </c>
      <c r="B44" s="817" t="str">
        <f>'5 Buget cerere'!B45</f>
        <v>Cheltuieli diverse și neprevăzute</v>
      </c>
      <c r="C44" s="836">
        <f>'5 Buget cerere'!K45</f>
        <v>0</v>
      </c>
      <c r="D44" s="155">
        <f>E44+F44+G44+H44+I44</f>
        <v>0</v>
      </c>
      <c r="E44" s="833"/>
      <c r="F44" s="833"/>
      <c r="G44" s="833"/>
      <c r="H44" s="833"/>
      <c r="I44" s="833"/>
      <c r="J44" s="110"/>
      <c r="K44" s="110"/>
    </row>
    <row r="45" spans="1:11" s="112" customFormat="1" ht="15" x14ac:dyDescent="0.2">
      <c r="A45" s="275"/>
      <c r="B45" s="828" t="str">
        <f>'5 Buget cerere'!B46</f>
        <v>TOTAL CAPITOL 7</v>
      </c>
      <c r="C45" s="836">
        <f>'5 Buget cerere'!K46</f>
        <v>0</v>
      </c>
      <c r="D45" s="155">
        <f>E45+F45+G45+H45+I45</f>
        <v>0</v>
      </c>
      <c r="E45" s="155">
        <f>SUM(E44:E44)</f>
        <v>0</v>
      </c>
      <c r="F45" s="155">
        <f>SUM(F44:F44)</f>
        <v>0</v>
      </c>
      <c r="G45" s="155">
        <f>SUM(G44:G44)</f>
        <v>0</v>
      </c>
      <c r="H45" s="155">
        <f>SUM(H44:H44)</f>
        <v>0</v>
      </c>
      <c r="I45" s="155">
        <f>SUM(I44:I44)</f>
        <v>0</v>
      </c>
      <c r="J45" s="113"/>
      <c r="K45" s="113"/>
    </row>
    <row r="46" spans="1:11" s="112" customFormat="1" ht="15" x14ac:dyDescent="0.2">
      <c r="A46" s="275" t="str">
        <f>'5 Buget cerere'!A47</f>
        <v>8</v>
      </c>
      <c r="B46" s="888" t="str">
        <f>'5 Buget cerere'!B47</f>
        <v>CAPITOLUL 8 Cheltuieli pentru probe tehnologice si teste si predare beneficiar</v>
      </c>
      <c r="C46" s="889"/>
      <c r="D46" s="889"/>
      <c r="E46" s="889"/>
      <c r="F46" s="889"/>
      <c r="G46" s="889"/>
      <c r="H46" s="889"/>
      <c r="I46" s="890"/>
      <c r="J46" s="113"/>
      <c r="K46" s="113"/>
    </row>
    <row r="47" spans="1:11" s="112" customFormat="1" ht="15" x14ac:dyDescent="0.2">
      <c r="A47" s="549" t="str">
        <f>'5 Buget cerere'!A48</f>
        <v>8.1</v>
      </c>
      <c r="B47" s="817" t="str">
        <f>'5 Buget cerere'!B48</f>
        <v>Pregatirea personalului de exploatare</v>
      </c>
      <c r="C47" s="836">
        <f>'5 Buget cerere'!K48</f>
        <v>0</v>
      </c>
      <c r="D47" s="155">
        <f>E47+F47+G47+H47+I47</f>
        <v>0</v>
      </c>
      <c r="E47" s="833"/>
      <c r="F47" s="833"/>
      <c r="G47" s="833"/>
      <c r="H47" s="833"/>
      <c r="I47" s="833"/>
      <c r="J47" s="113"/>
      <c r="K47" s="113"/>
    </row>
    <row r="48" spans="1:11" s="112" customFormat="1" ht="15" x14ac:dyDescent="0.2">
      <c r="A48" s="549" t="str">
        <f>'5 Buget cerere'!A49</f>
        <v>8.2</v>
      </c>
      <c r="B48" s="817" t="str">
        <f>'5 Buget cerere'!B49</f>
        <v>Probe tehnologice si teste</v>
      </c>
      <c r="C48" s="836">
        <f>'5 Buget cerere'!K49</f>
        <v>0</v>
      </c>
      <c r="D48" s="155">
        <f>E48+F48+G48+H48+I48</f>
        <v>0</v>
      </c>
      <c r="E48" s="833"/>
      <c r="F48" s="833"/>
      <c r="G48" s="833"/>
      <c r="H48" s="833"/>
      <c r="I48" s="833"/>
      <c r="J48" s="113"/>
      <c r="K48" s="113"/>
    </row>
    <row r="49" spans="1:11" s="112" customFormat="1" ht="15" x14ac:dyDescent="0.2">
      <c r="A49" s="275"/>
      <c r="B49" s="828" t="str">
        <f>'5 Buget cerere'!B50</f>
        <v>TOTAL CAPITOL 8</v>
      </c>
      <c r="C49" s="836">
        <f>'5 Buget cerere'!K50</f>
        <v>0</v>
      </c>
      <c r="D49" s="155">
        <f>E49+F49+G49+H49+I49</f>
        <v>0</v>
      </c>
      <c r="E49" s="155">
        <f>SUM(E47:E48)</f>
        <v>0</v>
      </c>
      <c r="F49" s="155">
        <f>SUM(F47:F48)</f>
        <v>0</v>
      </c>
      <c r="G49" s="155">
        <f>SUM(G47:G48)</f>
        <v>0</v>
      </c>
      <c r="H49" s="155">
        <f>SUM(H47:H48)</f>
        <v>0</v>
      </c>
      <c r="I49" s="155">
        <f>SUM(I47:I48)</f>
        <v>0</v>
      </c>
      <c r="J49" s="113"/>
      <c r="K49" s="113"/>
    </row>
    <row r="50" spans="1:11" s="112" customFormat="1" ht="15" x14ac:dyDescent="0.2">
      <c r="A50" s="275" t="str">
        <f>'5 Buget cerere'!A51</f>
        <v>9</v>
      </c>
      <c r="B50" s="888" t="str">
        <f>'5 Buget cerere'!B51</f>
        <v>CAPITOLUL 9 Cheltuieli de informare și publicitate</v>
      </c>
      <c r="C50" s="889"/>
      <c r="D50" s="889"/>
      <c r="E50" s="889"/>
      <c r="F50" s="889"/>
      <c r="G50" s="889"/>
      <c r="H50" s="889"/>
      <c r="I50" s="890"/>
      <c r="J50" s="113"/>
      <c r="K50" s="113"/>
    </row>
    <row r="51" spans="1:11" s="112" customFormat="1" ht="15" x14ac:dyDescent="0.2">
      <c r="A51" s="549" t="str">
        <f>'5 Buget cerere'!A52</f>
        <v>9.1</v>
      </c>
      <c r="B51" s="817" t="str">
        <f>'5 Buget cerere'!B52</f>
        <v>Cheltuieli de informare și publicitate pentru proiect, care rezultă din obligațiile beneficiarului</v>
      </c>
      <c r="C51" s="836">
        <f>'5 Buget cerere'!K52</f>
        <v>0</v>
      </c>
      <c r="D51" s="155">
        <f>E51+F51+G51+H51+I51</f>
        <v>0</v>
      </c>
      <c r="E51" s="833"/>
      <c r="F51" s="833"/>
      <c r="G51" s="833"/>
      <c r="H51" s="833"/>
      <c r="I51" s="833"/>
      <c r="J51" s="113"/>
      <c r="K51" s="113"/>
    </row>
    <row r="52" spans="1:11" s="112" customFormat="1" ht="15" x14ac:dyDescent="0.2">
      <c r="A52" s="549" t="str">
        <f>'5 Buget cerere'!A53</f>
        <v>9.2</v>
      </c>
      <c r="B52" s="817" t="str">
        <f>'5 Buget cerere'!B53</f>
        <v>Cheltuieli cu activitățile de marketing și promovare a obiectivului finanțat</v>
      </c>
      <c r="C52" s="836">
        <f>'5 Buget cerere'!K53</f>
        <v>0</v>
      </c>
      <c r="D52" s="155">
        <f>E52+F52+G52+H52+I52</f>
        <v>0</v>
      </c>
      <c r="E52" s="833"/>
      <c r="F52" s="833"/>
      <c r="G52" s="833"/>
      <c r="H52" s="833"/>
      <c r="I52" s="833"/>
      <c r="J52" s="113"/>
      <c r="K52" s="113"/>
    </row>
    <row r="53" spans="1:11" s="112" customFormat="1" ht="15" x14ac:dyDescent="0.2">
      <c r="A53" s="275"/>
      <c r="B53" s="828" t="str">
        <f>'5 Buget cerere'!B54</f>
        <v>TOTAL CAPITOL 9</v>
      </c>
      <c r="C53" s="836">
        <f>'5 Buget cerere'!K54</f>
        <v>0</v>
      </c>
      <c r="D53" s="155">
        <f>E53+F53+G53+H53+I53</f>
        <v>0</v>
      </c>
      <c r="E53" s="155">
        <f>SUM(E51:E52)</f>
        <v>0</v>
      </c>
      <c r="F53" s="155">
        <f>SUM(F51:F52)</f>
        <v>0</v>
      </c>
      <c r="G53" s="155">
        <f>SUM(G51:G52)</f>
        <v>0</v>
      </c>
      <c r="H53" s="155">
        <f>SUM(H51:H52)</f>
        <v>0</v>
      </c>
      <c r="I53" s="155">
        <f>SUM(I51:I52)</f>
        <v>0</v>
      </c>
      <c r="J53" s="113"/>
      <c r="K53" s="113"/>
    </row>
    <row r="54" spans="1:11" s="112" customFormat="1" ht="15" x14ac:dyDescent="0.2">
      <c r="A54" s="275" t="str">
        <f>'5 Buget cerere'!A55</f>
        <v>10</v>
      </c>
      <c r="B54" s="888" t="str">
        <f>'5 Buget cerere'!B55</f>
        <v>CAPITOLUL 10   Cheltuieli cu auditul pentru proiect</v>
      </c>
      <c r="C54" s="889"/>
      <c r="D54" s="889"/>
      <c r="E54" s="889"/>
      <c r="F54" s="889"/>
      <c r="G54" s="889"/>
      <c r="H54" s="889"/>
      <c r="I54" s="890"/>
      <c r="J54" s="113"/>
      <c r="K54" s="113"/>
    </row>
    <row r="55" spans="1:11" s="112" customFormat="1" ht="15" x14ac:dyDescent="0.2">
      <c r="A55" s="549" t="str">
        <f>'5 Buget cerere'!A56</f>
        <v>10.1.</v>
      </c>
      <c r="B55" s="817" t="str">
        <f>'5 Buget cerere'!B56</f>
        <v>Cheltuieli cu auditul pentru proiect</v>
      </c>
      <c r="C55" s="836">
        <f>'5 Buget cerere'!K56</f>
        <v>0</v>
      </c>
      <c r="D55" s="155">
        <f>E55+F55+G55+H55+I55</f>
        <v>0</v>
      </c>
      <c r="E55" s="833"/>
      <c r="F55" s="833"/>
      <c r="G55" s="833"/>
      <c r="H55" s="833"/>
      <c r="I55" s="833"/>
      <c r="J55" s="113"/>
      <c r="K55" s="113"/>
    </row>
    <row r="56" spans="1:11" s="112" customFormat="1" ht="15" x14ac:dyDescent="0.2">
      <c r="A56" s="275"/>
      <c r="B56" s="818" t="str">
        <f>'5 Buget cerere'!B57</f>
        <v>TOTAL CAPITOL 10</v>
      </c>
      <c r="C56" s="836">
        <f>'5 Buget cerere'!K57</f>
        <v>0</v>
      </c>
      <c r="D56" s="155">
        <f>E56+F56+G56+H56+I56</f>
        <v>0</v>
      </c>
      <c r="E56" s="155">
        <f>SUM(E55)</f>
        <v>0</v>
      </c>
      <c r="F56" s="155">
        <f>SUM(F55)</f>
        <v>0</v>
      </c>
      <c r="G56" s="155">
        <f>SUM(G55)</f>
        <v>0</v>
      </c>
      <c r="H56" s="155">
        <f>SUM(H55)</f>
        <v>0</v>
      </c>
      <c r="I56" s="155">
        <f>SUM(I55)</f>
        <v>0</v>
      </c>
      <c r="J56" s="113"/>
      <c r="K56" s="113"/>
    </row>
    <row r="57" spans="1:11" s="112" customFormat="1" ht="15" x14ac:dyDescent="0.2">
      <c r="A57" s="275" t="str">
        <f>'5 Buget cerere'!A58</f>
        <v>11</v>
      </c>
      <c r="B57" s="888" t="str">
        <f>'5 Buget cerere'!B58</f>
        <v>CAPITOLUL 11   Cheltuieli cu achiziția de mijloace de transport (dacă este cazul)</v>
      </c>
      <c r="C57" s="889"/>
      <c r="D57" s="889"/>
      <c r="E57" s="889"/>
      <c r="F57" s="889"/>
      <c r="G57" s="889"/>
      <c r="H57" s="889"/>
      <c r="I57" s="890"/>
      <c r="J57" s="113"/>
      <c r="K57" s="113"/>
    </row>
    <row r="58" spans="1:11" s="112" customFormat="1" ht="15" x14ac:dyDescent="0.2">
      <c r="A58" s="549" t="str">
        <f>'5 Buget cerere'!A59</f>
        <v>11.1.</v>
      </c>
      <c r="B58" s="819" t="str">
        <f>'5 Buget cerere'!B59</f>
        <v>Cheltuieli cu achiziția de mijloace de transport</v>
      </c>
      <c r="C58" s="836">
        <f>'5 Buget cerere'!K59</f>
        <v>0</v>
      </c>
      <c r="D58" s="155">
        <f>E58+F58+G58+H58+I58</f>
        <v>0</v>
      </c>
      <c r="E58" s="833"/>
      <c r="F58" s="833"/>
      <c r="G58" s="833"/>
      <c r="H58" s="833"/>
      <c r="I58" s="833"/>
      <c r="J58" s="113"/>
      <c r="K58" s="113"/>
    </row>
    <row r="59" spans="1:11" s="112" customFormat="1" ht="15" x14ac:dyDescent="0.2">
      <c r="A59" s="275"/>
      <c r="B59" s="828" t="str">
        <f>'5 Buget cerere'!B60</f>
        <v>TOTAL CAPITOL 11</v>
      </c>
      <c r="C59" s="836">
        <f>'5 Buget cerere'!K60</f>
        <v>0</v>
      </c>
      <c r="D59" s="155">
        <f>E59+F59+G59+H59+I59</f>
        <v>0</v>
      </c>
      <c r="E59" s="155">
        <f>SUM(E58)</f>
        <v>0</v>
      </c>
      <c r="F59" s="155">
        <f>SUM(F58)</f>
        <v>0</v>
      </c>
      <c r="G59" s="155">
        <f>SUM(G58)</f>
        <v>0</v>
      </c>
      <c r="H59" s="155">
        <f>SUM(H58)</f>
        <v>0</v>
      </c>
      <c r="I59" s="155">
        <f>SUM(I58)</f>
        <v>0</v>
      </c>
      <c r="J59" s="113"/>
      <c r="K59" s="113"/>
    </row>
    <row r="60" spans="1:11" s="112" customFormat="1" ht="15" x14ac:dyDescent="0.2">
      <c r="A60" s="275" t="str">
        <f>'5 Buget cerere'!A61</f>
        <v>12</v>
      </c>
      <c r="B60" s="888" t="str">
        <f>'5 Buget cerere'!B61</f>
        <v>CAPITOL 12 Cheltuieli de personal (dacă este cazul)</v>
      </c>
      <c r="C60" s="889"/>
      <c r="D60" s="889"/>
      <c r="E60" s="889"/>
      <c r="F60" s="889"/>
      <c r="G60" s="889"/>
      <c r="H60" s="889"/>
      <c r="I60" s="890"/>
      <c r="J60" s="113"/>
      <c r="K60" s="113"/>
    </row>
    <row r="61" spans="1:11" s="112" customFormat="1" ht="15" x14ac:dyDescent="0.2">
      <c r="A61" s="549" t="str">
        <f>'5 Buget cerere'!A62</f>
        <v>12.1</v>
      </c>
      <c r="B61" s="819" t="str">
        <f>'5 Buget cerere'!B62</f>
        <v>Cheltuieli efectuate pentru remunerarea persoanlului</v>
      </c>
      <c r="C61" s="836">
        <f>'5 Buget cerere'!K62</f>
        <v>0</v>
      </c>
      <c r="D61" s="155">
        <f>E61+F61+G61+H61+I61</f>
        <v>0</v>
      </c>
      <c r="E61" s="833"/>
      <c r="F61" s="833"/>
      <c r="G61" s="833"/>
      <c r="H61" s="833"/>
      <c r="I61" s="833"/>
      <c r="J61" s="113"/>
      <c r="K61" s="113"/>
    </row>
    <row r="62" spans="1:11" s="112" customFormat="1" ht="15" x14ac:dyDescent="0.2">
      <c r="A62" s="275"/>
      <c r="B62" s="828" t="str">
        <f>'5 Buget cerere'!B63</f>
        <v>TOTAL CAPITOL 12</v>
      </c>
      <c r="C62" s="836">
        <f>'5 Buget cerere'!K63</f>
        <v>0</v>
      </c>
      <c r="D62" s="155">
        <f>E62+F62+G62+H62+I62</f>
        <v>0</v>
      </c>
      <c r="E62" s="155">
        <f>SUM(E61)</f>
        <v>0</v>
      </c>
      <c r="F62" s="155">
        <f>SUM(F61)</f>
        <v>0</v>
      </c>
      <c r="G62" s="155">
        <f>SUM(G61)</f>
        <v>0</v>
      </c>
      <c r="H62" s="155">
        <f>SUM(H61)</f>
        <v>0</v>
      </c>
      <c r="I62" s="155">
        <f>SUM(I61)</f>
        <v>0</v>
      </c>
      <c r="J62" s="113"/>
      <c r="K62" s="113"/>
    </row>
    <row r="63" spans="1:11" s="112" customFormat="1" ht="15" x14ac:dyDescent="0.2">
      <c r="A63" s="275" t="str">
        <f>'5 Buget cerere'!A64</f>
        <v>13</v>
      </c>
      <c r="B63" s="888" t="str">
        <f>'5 Buget cerere'!B64</f>
        <v>CAPITOL 13 Cheltuieli generale de administrație (dacă este cazul)</v>
      </c>
      <c r="C63" s="889"/>
      <c r="D63" s="889"/>
      <c r="E63" s="889"/>
      <c r="F63" s="889"/>
      <c r="G63" s="889"/>
      <c r="H63" s="889"/>
      <c r="I63" s="890"/>
      <c r="J63" s="113"/>
      <c r="K63" s="113"/>
    </row>
    <row r="64" spans="1:11" s="112" customFormat="1" ht="15" x14ac:dyDescent="0.2">
      <c r="A64" s="549" t="str">
        <f>'5 Buget cerere'!A65</f>
        <v>13.1</v>
      </c>
      <c r="B64" s="819" t="str">
        <f>'5 Buget cerere'!B65</f>
        <v xml:space="preserve">Cheltuieli salariale departamente suport* </v>
      </c>
      <c r="C64" s="836">
        <f>'5 Buget cerere'!K65</f>
        <v>0</v>
      </c>
      <c r="D64" s="155">
        <f>E64+F64+G64+H64+I64</f>
        <v>0</v>
      </c>
      <c r="E64" s="833"/>
      <c r="F64" s="833"/>
      <c r="G64" s="833"/>
      <c r="H64" s="833"/>
      <c r="I64" s="833"/>
      <c r="J64" s="113"/>
      <c r="K64" s="113"/>
    </row>
    <row r="65" spans="1:18" s="112" customFormat="1" ht="15" x14ac:dyDescent="0.2">
      <c r="A65" s="549" t="str">
        <f>'5 Buget cerere'!A66</f>
        <v>13.2</v>
      </c>
      <c r="B65" s="819" t="str">
        <f>'5 Buget cerere'!B66</f>
        <v>Cheltuieli de functionare si administrative*</v>
      </c>
      <c r="C65" s="836">
        <f>'5 Buget cerere'!K66</f>
        <v>0</v>
      </c>
      <c r="D65" s="155">
        <f>E65+F65+G65+H65+I65</f>
        <v>0</v>
      </c>
      <c r="E65" s="833"/>
      <c r="F65" s="833"/>
      <c r="G65" s="833"/>
      <c r="H65" s="833"/>
      <c r="I65" s="833"/>
      <c r="J65" s="113"/>
      <c r="K65" s="113"/>
    </row>
    <row r="66" spans="1:18" s="112" customFormat="1" ht="15" x14ac:dyDescent="0.2">
      <c r="A66" s="275"/>
      <c r="B66" s="828" t="str">
        <f>'5 Buget cerere'!B67</f>
        <v> TOTAL CAPITOL 13</v>
      </c>
      <c r="C66" s="836">
        <f>'5 Buget cerere'!K67</f>
        <v>0</v>
      </c>
      <c r="D66" s="155">
        <f>E66+F66+G66+H66+I66</f>
        <v>0</v>
      </c>
      <c r="E66" s="155">
        <f>SUM(E64:E65)</f>
        <v>0</v>
      </c>
      <c r="F66" s="155">
        <f>SUM(F64:F65)</f>
        <v>0</v>
      </c>
      <c r="G66" s="155">
        <f>SUM(G64:G65)</f>
        <v>0</v>
      </c>
      <c r="H66" s="155">
        <f>SUM(H64:H65)</f>
        <v>0</v>
      </c>
      <c r="I66" s="155">
        <f>SUM(I64:I65)</f>
        <v>0</v>
      </c>
      <c r="J66" s="113"/>
      <c r="K66" s="113"/>
    </row>
    <row r="67" spans="1:18" s="112" customFormat="1" ht="15" x14ac:dyDescent="0.2">
      <c r="A67" s="275" t="str">
        <f>'5 Buget cerere'!A68</f>
        <v>14</v>
      </c>
      <c r="B67" s="888" t="str">
        <f>'5 Buget cerere'!B68</f>
        <v>CAPITOLUL 14   Alte servicii* stabilite prin ghidurile specifice</v>
      </c>
      <c r="C67" s="889"/>
      <c r="D67" s="889"/>
      <c r="E67" s="889"/>
      <c r="F67" s="889"/>
      <c r="G67" s="889"/>
      <c r="H67" s="889"/>
      <c r="I67" s="890"/>
      <c r="J67" s="113"/>
      <c r="K67" s="113"/>
    </row>
    <row r="68" spans="1:18" s="112" customFormat="1" ht="15" x14ac:dyDescent="0.2">
      <c r="A68" s="549" t="str">
        <f>'5 Buget cerere'!A69</f>
        <v>14.1.</v>
      </c>
      <c r="B68" s="819" t="str">
        <f>'5 Buget cerere'!B69</f>
        <v>se vor enumera subcategoriile aplicabile în conformotate cu ghidurile specifice</v>
      </c>
      <c r="C68" s="836">
        <f>'5 Buget cerere'!K69</f>
        <v>0</v>
      </c>
      <c r="D68" s="155">
        <f>E68+F68+G68+H68+I68</f>
        <v>0</v>
      </c>
      <c r="E68" s="833"/>
      <c r="F68" s="833"/>
      <c r="G68" s="833"/>
      <c r="H68" s="833"/>
      <c r="I68" s="833"/>
      <c r="J68" s="113"/>
      <c r="K68" s="113"/>
    </row>
    <row r="69" spans="1:18" s="112" customFormat="1" ht="15" x14ac:dyDescent="0.2">
      <c r="A69" s="275"/>
      <c r="B69" s="828" t="str">
        <f>'5 Buget cerere'!B70</f>
        <v>TOTAL CAPITOL 14</v>
      </c>
      <c r="C69" s="836">
        <f>'5 Buget cerere'!K70</f>
        <v>0</v>
      </c>
      <c r="D69" s="155">
        <f>E69+F69+G69+H69+I69</f>
        <v>0</v>
      </c>
      <c r="E69" s="155">
        <f>SUM(E68)</f>
        <v>0</v>
      </c>
      <c r="F69" s="155">
        <f>SUM(F68)</f>
        <v>0</v>
      </c>
      <c r="G69" s="155">
        <f>SUM(G68)</f>
        <v>0</v>
      </c>
      <c r="H69" s="155">
        <f>SUM(H68)</f>
        <v>0</v>
      </c>
      <c r="I69" s="155">
        <f>SUM(I68)</f>
        <v>0</v>
      </c>
      <c r="J69" s="113"/>
      <c r="K69" s="113"/>
    </row>
    <row r="70" spans="1:18" s="112" customFormat="1" ht="15" x14ac:dyDescent="0.2">
      <c r="A70" s="549"/>
      <c r="B70" s="820" t="str">
        <f>'5 Buget cerere'!B71</f>
        <v>TOTAL GENERAL</v>
      </c>
      <c r="C70" s="836">
        <f>'5 Buget cerere'!K71</f>
        <v>0</v>
      </c>
      <c r="D70" s="543">
        <f>E70+F70+G70+H70+I70</f>
        <v>0</v>
      </c>
      <c r="E70" s="543">
        <f>E12+E15+E25+E35+E39+E42+E45+E49+E53+E56+E59+E62+E66+E69</f>
        <v>0</v>
      </c>
      <c r="F70" s="543">
        <f>F12+F15+F25+F35+F39+F42+F45+F49+F53+F56+F59+F62+F66+F69</f>
        <v>0</v>
      </c>
      <c r="G70" s="543">
        <f>G12+G15+G25+G35+G39+G42+G45+G49+G53+G56+G59+G62+G66+G69</f>
        <v>0</v>
      </c>
      <c r="H70" s="543">
        <f>H12+H15+H25+H35+H39+H42+H45+H49+H53+H56+H59+H62+H66+H69</f>
        <v>0</v>
      </c>
      <c r="I70" s="543">
        <f>I12+I15+I25+I35+I39+I42+I45+I49+I53+I56+I59+I62+I66+I69</f>
        <v>0</v>
      </c>
      <c r="J70" s="113"/>
      <c r="K70" s="113"/>
    </row>
    <row r="71" spans="1:18" s="545" customFormat="1" ht="16.5" x14ac:dyDescent="0.2">
      <c r="A71" s="546"/>
      <c r="B71" s="820" t="s">
        <v>259</v>
      </c>
      <c r="C71" s="837">
        <f>'5 Buget cerere'!E81</f>
        <v>0</v>
      </c>
      <c r="D71" s="543">
        <f>E71+F71+G71+H71+I71</f>
        <v>0</v>
      </c>
      <c r="E71" s="543">
        <f>E70-E72</f>
        <v>0</v>
      </c>
      <c r="F71" s="543">
        <f>F70-F72</f>
        <v>0</v>
      </c>
      <c r="G71" s="543">
        <f>G70-G72</f>
        <v>0</v>
      </c>
      <c r="H71" s="543">
        <f>H70-H72</f>
        <v>0</v>
      </c>
      <c r="I71" s="543">
        <f>I70-I72</f>
        <v>0</v>
      </c>
      <c r="J71" s="544"/>
      <c r="K71" s="544"/>
    </row>
    <row r="72" spans="1:18" s="545" customFormat="1" ht="15" customHeight="1" x14ac:dyDescent="0.2">
      <c r="A72" s="546"/>
      <c r="B72" s="820" t="s">
        <v>249</v>
      </c>
      <c r="C72" s="837">
        <f>'5 Buget cerere'!E80</f>
        <v>0</v>
      </c>
      <c r="D72" s="543">
        <f>E72+F72+G72+H72+I72</f>
        <v>0</v>
      </c>
      <c r="E72" s="547"/>
      <c r="F72" s="547"/>
      <c r="G72" s="547"/>
      <c r="H72" s="547"/>
      <c r="I72" s="547"/>
      <c r="J72" s="548"/>
      <c r="K72" s="544"/>
    </row>
    <row r="73" spans="1:18" s="109" customFormat="1" ht="15" x14ac:dyDescent="0.2">
      <c r="A73" s="152"/>
      <c r="B73" s="821"/>
      <c r="C73" s="74"/>
      <c r="D73" s="51"/>
      <c r="E73" s="74"/>
      <c r="F73" s="74"/>
      <c r="G73" s="74"/>
      <c r="H73" s="74"/>
      <c r="I73" s="74"/>
      <c r="J73" s="110"/>
      <c r="K73" s="110"/>
    </row>
    <row r="74" spans="1:18" s="109" customFormat="1" ht="15" x14ac:dyDescent="0.2">
      <c r="A74" s="152"/>
      <c r="B74" s="821"/>
      <c r="C74" s="74"/>
      <c r="D74" s="51"/>
      <c r="E74" s="74"/>
      <c r="F74" s="74"/>
      <c r="G74" s="74"/>
      <c r="H74" s="74"/>
      <c r="I74" s="74"/>
      <c r="J74" s="110"/>
      <c r="K74" s="110"/>
    </row>
    <row r="75" spans="1:18" s="688" customFormat="1" ht="15.75" x14ac:dyDescent="0.25">
      <c r="A75" s="686"/>
      <c r="B75" s="411" t="s">
        <v>539</v>
      </c>
      <c r="C75" s="396"/>
      <c r="D75" s="155">
        <f>E75+F75+G75+H75+I75</f>
        <v>0</v>
      </c>
      <c r="E75" s="803">
        <f>SUM(E9,E28:E33,E59)</f>
        <v>0</v>
      </c>
      <c r="F75" s="803">
        <f t="shared" ref="F75:I75" si="2">SUM(F9,F28:F33,F59)</f>
        <v>0</v>
      </c>
      <c r="G75" s="803">
        <f t="shared" si="2"/>
        <v>0</v>
      </c>
      <c r="H75" s="803">
        <f t="shared" si="2"/>
        <v>0</v>
      </c>
      <c r="I75" s="803">
        <f t="shared" si="2"/>
        <v>0</v>
      </c>
      <c r="J75" s="669"/>
      <c r="K75" s="687"/>
      <c r="L75" s="687"/>
      <c r="M75" s="687"/>
      <c r="N75" s="687"/>
      <c r="O75" s="51"/>
      <c r="P75" s="51"/>
      <c r="Q75" s="51"/>
      <c r="R75" s="51"/>
    </row>
    <row r="76" spans="1:18" s="688" customFormat="1" ht="15.75" x14ac:dyDescent="0.25">
      <c r="A76" s="686"/>
      <c r="B76" s="411" t="s">
        <v>540</v>
      </c>
      <c r="C76" s="396"/>
      <c r="D76" s="155">
        <f>E76+F76+G76+H76+I76</f>
        <v>0</v>
      </c>
      <c r="E76" s="803">
        <f>E34</f>
        <v>0</v>
      </c>
      <c r="F76" s="803">
        <f t="shared" ref="F76:I76" si="3">F34</f>
        <v>0</v>
      </c>
      <c r="G76" s="803">
        <f t="shared" si="3"/>
        <v>0</v>
      </c>
      <c r="H76" s="803">
        <f t="shared" si="3"/>
        <v>0</v>
      </c>
      <c r="I76" s="803">
        <f t="shared" si="3"/>
        <v>0</v>
      </c>
      <c r="J76" s="669"/>
      <c r="K76" s="687"/>
      <c r="L76" s="687"/>
      <c r="M76" s="687"/>
      <c r="N76" s="687"/>
      <c r="O76" s="51"/>
      <c r="P76" s="51"/>
      <c r="Q76" s="51"/>
      <c r="R76" s="51"/>
    </row>
    <row r="77" spans="1:18" s="688" customFormat="1" ht="15.75" x14ac:dyDescent="0.25">
      <c r="A77" s="686"/>
      <c r="B77" s="411" t="s">
        <v>541</v>
      </c>
      <c r="C77" s="396"/>
      <c r="D77" s="155">
        <f>E77+F77+G77+H77+I77</f>
        <v>0</v>
      </c>
      <c r="E77" s="803">
        <f>SUM(E10:E11,E14,E17:E24,E27,E42,E45,E39,E53,E56,E62,E69,E66,E49)</f>
        <v>0</v>
      </c>
      <c r="F77" s="803">
        <f t="shared" ref="F77:I77" si="4">SUM(F10:F11,F14,F17:F24,F27,F42,F45,F39,F53,F56,F62,F69,F66,F49)</f>
        <v>0</v>
      </c>
      <c r="G77" s="803">
        <f t="shared" si="4"/>
        <v>0</v>
      </c>
      <c r="H77" s="803">
        <f t="shared" si="4"/>
        <v>0</v>
      </c>
      <c r="I77" s="803">
        <f t="shared" si="4"/>
        <v>0</v>
      </c>
      <c r="J77" s="669"/>
      <c r="K77" s="687"/>
      <c r="L77" s="687"/>
      <c r="M77" s="687"/>
      <c r="N77" s="687"/>
      <c r="O77" s="51"/>
      <c r="P77" s="51"/>
      <c r="Q77" s="51"/>
      <c r="R77" s="51"/>
    </row>
    <row r="78" spans="1:18" s="688" customFormat="1" ht="15.75" x14ac:dyDescent="0.25">
      <c r="A78" s="689"/>
      <c r="B78" s="822"/>
      <c r="C78" s="838"/>
      <c r="D78" s="660"/>
      <c r="E78" s="660"/>
      <c r="F78" s="660"/>
      <c r="G78" s="660"/>
      <c r="H78" s="660"/>
      <c r="I78" s="660"/>
      <c r="J78" s="669"/>
      <c r="K78" s="687"/>
      <c r="L78" s="687"/>
      <c r="M78" s="687"/>
      <c r="N78" s="687"/>
      <c r="O78" s="51"/>
      <c r="P78" s="51"/>
      <c r="Q78" s="51"/>
      <c r="R78" s="51"/>
    </row>
    <row r="79" spans="1:18" s="688" customFormat="1" ht="15.75" x14ac:dyDescent="0.25">
      <c r="A79" s="689"/>
      <c r="B79" s="822"/>
      <c r="C79" s="838"/>
      <c r="D79" s="660"/>
      <c r="E79" s="660"/>
      <c r="F79" s="660"/>
      <c r="G79" s="660"/>
      <c r="H79" s="660"/>
      <c r="I79" s="660"/>
      <c r="J79" s="669"/>
      <c r="K79" s="687"/>
      <c r="L79" s="687"/>
      <c r="M79" s="687"/>
      <c r="N79" s="687"/>
      <c r="O79" s="51"/>
      <c r="P79" s="51"/>
      <c r="Q79" s="51"/>
      <c r="R79" s="51"/>
    </row>
    <row r="80" spans="1:18" s="688" customFormat="1" ht="15.75" x14ac:dyDescent="0.25">
      <c r="A80" s="689"/>
      <c r="B80" s="822"/>
      <c r="C80" s="838"/>
      <c r="D80" s="660"/>
      <c r="E80" s="660"/>
      <c r="F80" s="660"/>
      <c r="G80" s="660"/>
      <c r="H80" s="660"/>
      <c r="I80" s="660"/>
      <c r="J80" s="669"/>
      <c r="K80" s="687"/>
      <c r="L80" s="687"/>
      <c r="M80" s="687"/>
      <c r="N80" s="687"/>
      <c r="O80" s="51"/>
      <c r="P80" s="51"/>
      <c r="Q80" s="51"/>
      <c r="R80" s="51"/>
    </row>
    <row r="81" spans="1:14" s="109" customFormat="1" ht="15" x14ac:dyDescent="0.2">
      <c r="A81" s="152"/>
      <c r="B81" s="821"/>
      <c r="C81" s="74"/>
      <c r="D81" s="51"/>
      <c r="E81" s="74"/>
      <c r="F81" s="74"/>
      <c r="G81" s="74"/>
      <c r="H81" s="74"/>
      <c r="I81" s="74"/>
      <c r="J81" s="110"/>
      <c r="K81" s="110"/>
    </row>
    <row r="82" spans="1:14" s="110" customFormat="1" x14ac:dyDescent="0.2">
      <c r="A82" s="152"/>
      <c r="B82" s="821"/>
      <c r="C82" s="74"/>
      <c r="D82" s="51"/>
      <c r="E82" s="74"/>
      <c r="F82" s="74"/>
      <c r="G82" s="74"/>
      <c r="H82" s="74"/>
      <c r="I82" s="74"/>
    </row>
    <row r="83" spans="1:14" s="110" customFormat="1" ht="15.75" x14ac:dyDescent="0.2">
      <c r="A83" s="152"/>
      <c r="B83" s="823" t="s">
        <v>233</v>
      </c>
      <c r="C83" s="74"/>
      <c r="D83" s="51"/>
      <c r="E83" s="74"/>
      <c r="F83" s="74"/>
      <c r="G83" s="74"/>
      <c r="H83" s="74"/>
      <c r="I83" s="74"/>
    </row>
    <row r="84" spans="1:14" s="110" customFormat="1" x14ac:dyDescent="0.2">
      <c r="A84" s="152"/>
      <c r="B84" s="821"/>
      <c r="D84" s="113"/>
      <c r="E84" s="74"/>
      <c r="F84" s="74"/>
      <c r="G84" s="74"/>
      <c r="H84" s="74"/>
      <c r="I84" s="74"/>
    </row>
    <row r="85" spans="1:14" s="110" customFormat="1" x14ac:dyDescent="0.2">
      <c r="A85" s="152"/>
      <c r="B85" s="821"/>
      <c r="D85" s="113"/>
      <c r="E85" s="74"/>
      <c r="F85" s="74"/>
      <c r="G85" s="74"/>
      <c r="H85" s="74"/>
      <c r="I85" s="74"/>
    </row>
    <row r="86" spans="1:14" s="156" customFormat="1" x14ac:dyDescent="0.2">
      <c r="A86" s="157"/>
      <c r="B86" s="111"/>
      <c r="C86" s="74"/>
      <c r="D86" s="51"/>
      <c r="E86" s="74"/>
      <c r="F86" s="74"/>
      <c r="G86" s="74"/>
      <c r="H86" s="74"/>
      <c r="I86" s="74"/>
      <c r="N86" s="113"/>
    </row>
    <row r="87" spans="1:14" s="61" customFormat="1" ht="27" x14ac:dyDescent="0.3">
      <c r="A87" s="158"/>
      <c r="B87" s="276"/>
      <c r="C87" s="267" t="s">
        <v>30</v>
      </c>
      <c r="D87" s="147" t="s">
        <v>226</v>
      </c>
      <c r="E87" s="266" t="s">
        <v>265</v>
      </c>
      <c r="F87" s="882" t="s">
        <v>247</v>
      </c>
      <c r="G87" s="882"/>
      <c r="H87" s="882"/>
      <c r="I87" s="883"/>
    </row>
    <row r="88" spans="1:14" s="70" customFormat="1" x14ac:dyDescent="0.2">
      <c r="A88" s="159"/>
      <c r="B88" s="277" t="s">
        <v>225</v>
      </c>
      <c r="C88" s="148" t="s">
        <v>434</v>
      </c>
      <c r="D88" s="145" t="s">
        <v>435</v>
      </c>
      <c r="E88" s="267" t="s">
        <v>436</v>
      </c>
      <c r="F88" s="267" t="s">
        <v>227</v>
      </c>
      <c r="G88" s="267" t="s">
        <v>228</v>
      </c>
      <c r="H88" s="267" t="s">
        <v>229</v>
      </c>
      <c r="I88" s="267" t="s">
        <v>230</v>
      </c>
      <c r="N88" s="160"/>
    </row>
    <row r="89" spans="1:14" s="76" customFormat="1" x14ac:dyDescent="0.2">
      <c r="A89" s="278" t="str">
        <f>'5 Buget cerere'!A79</f>
        <v>I</v>
      </c>
      <c r="B89" s="824" t="str">
        <f>'5 Buget cerere'!B79</f>
        <v>Valoarea totală a cererii de finantare, din care :</v>
      </c>
      <c r="C89" s="282">
        <f>'5 Buget cerere'!E79</f>
        <v>0</v>
      </c>
      <c r="D89" s="155">
        <f>SUM(E89:I89)</f>
        <v>0</v>
      </c>
      <c r="E89" s="805">
        <f>E70</f>
        <v>0</v>
      </c>
      <c r="F89" s="805">
        <f>F70</f>
        <v>0</v>
      </c>
      <c r="G89" s="805">
        <f>G70</f>
        <v>0</v>
      </c>
      <c r="H89" s="805">
        <f>H70</f>
        <v>0</v>
      </c>
      <c r="I89" s="805">
        <f>I70</f>
        <v>0</v>
      </c>
      <c r="N89" s="161"/>
    </row>
    <row r="90" spans="1:14" s="70" customFormat="1" x14ac:dyDescent="0.2">
      <c r="A90" s="279" t="str">
        <f>'5 Buget cerere'!A80</f>
        <v>a.</v>
      </c>
      <c r="B90" s="825" t="str">
        <f>'5 Buget cerere'!B80</f>
        <v>Valoarea totala neeligibilă, inclusiv TVA aferent</v>
      </c>
      <c r="C90" s="282">
        <f>'5 Buget cerere'!E80</f>
        <v>0</v>
      </c>
      <c r="D90" s="155">
        <f t="shared" ref="D90:D94" si="5">SUM(E90:I90)</f>
        <v>0</v>
      </c>
      <c r="E90" s="805">
        <f>E72</f>
        <v>0</v>
      </c>
      <c r="F90" s="805">
        <f>F72</f>
        <v>0</v>
      </c>
      <c r="G90" s="850">
        <f t="shared" ref="G90:I90" si="6">G72</f>
        <v>0</v>
      </c>
      <c r="H90" s="850">
        <f t="shared" si="6"/>
        <v>0</v>
      </c>
      <c r="I90" s="850">
        <f t="shared" si="6"/>
        <v>0</v>
      </c>
      <c r="N90" s="160"/>
    </row>
    <row r="91" spans="1:14" s="70" customFormat="1" x14ac:dyDescent="0.2">
      <c r="A91" s="279" t="str">
        <f>'5 Buget cerere'!A81</f>
        <v>b.</v>
      </c>
      <c r="B91" s="825" t="str">
        <f>'5 Buget cerere'!B81</f>
        <v xml:space="preserve">Valoarea totala eligibilă </v>
      </c>
      <c r="C91" s="282">
        <f>'5 Buget cerere'!E81</f>
        <v>0</v>
      </c>
      <c r="D91" s="155">
        <f t="shared" si="5"/>
        <v>0</v>
      </c>
      <c r="E91" s="805">
        <f>E71</f>
        <v>0</v>
      </c>
      <c r="F91" s="850">
        <f t="shared" ref="F91:I91" si="7">F71</f>
        <v>0</v>
      </c>
      <c r="G91" s="850">
        <f t="shared" si="7"/>
        <v>0</v>
      </c>
      <c r="H91" s="850">
        <f t="shared" si="7"/>
        <v>0</v>
      </c>
      <c r="I91" s="850">
        <f t="shared" si="7"/>
        <v>0</v>
      </c>
      <c r="N91" s="160"/>
    </row>
    <row r="92" spans="1:14" s="76" customFormat="1" x14ac:dyDescent="0.2">
      <c r="A92" s="278" t="str">
        <f>'5 Buget cerere'!A82</f>
        <v>II</v>
      </c>
      <c r="B92" s="824" t="str">
        <f>'5 Buget cerere'!B82</f>
        <v>Contribuţia proprie, din care :</v>
      </c>
      <c r="C92" s="282">
        <f>'5 Buget cerere'!E82</f>
        <v>0</v>
      </c>
      <c r="D92" s="155">
        <f t="shared" si="5"/>
        <v>0</v>
      </c>
      <c r="E92" s="805">
        <f>SUM(E93:E94)</f>
        <v>0</v>
      </c>
      <c r="F92" s="850">
        <f t="shared" ref="F92:I92" si="8">SUM(F93:F94)</f>
        <v>0</v>
      </c>
      <c r="G92" s="850">
        <f t="shared" si="8"/>
        <v>0</v>
      </c>
      <c r="H92" s="850">
        <f t="shared" si="8"/>
        <v>0</v>
      </c>
      <c r="I92" s="850">
        <f t="shared" si="8"/>
        <v>0</v>
      </c>
      <c r="N92" s="161"/>
    </row>
    <row r="93" spans="1:14" s="70" customFormat="1" x14ac:dyDescent="0.2">
      <c r="A93" s="279" t="str">
        <f>'5 Buget cerere'!A83</f>
        <v>a.</v>
      </c>
      <c r="B93" s="825" t="str">
        <f>'5 Buget cerere'!B83</f>
        <v xml:space="preserve">Contribuţia solicitantului la cheltuieli eligibile </v>
      </c>
      <c r="C93" s="282">
        <f>'5 Buget cerere'!E83</f>
        <v>0</v>
      </c>
      <c r="D93" s="155">
        <f t="shared" si="5"/>
        <v>0</v>
      </c>
      <c r="E93" s="271"/>
      <c r="F93" s="271"/>
      <c r="G93" s="271"/>
      <c r="H93" s="271"/>
      <c r="I93" s="271"/>
      <c r="N93" s="160"/>
    </row>
    <row r="94" spans="1:14" s="70" customFormat="1" x14ac:dyDescent="0.2">
      <c r="A94" s="279" t="str">
        <f>'5 Buget cerere'!A84</f>
        <v>b.</v>
      </c>
      <c r="B94" s="825" t="str">
        <f>'5 Buget cerere'!B84</f>
        <v>Contribuţia solicitantului la cheltuieli neeligibile, inclusiv TVA aferent*</v>
      </c>
      <c r="C94" s="282">
        <f>'5 Buget cerere'!E84</f>
        <v>0</v>
      </c>
      <c r="D94" s="155">
        <f t="shared" si="5"/>
        <v>0</v>
      </c>
      <c r="E94" s="271"/>
      <c r="F94" s="271"/>
      <c r="G94" s="271"/>
      <c r="H94" s="271"/>
      <c r="I94" s="271"/>
      <c r="N94" s="160"/>
    </row>
    <row r="95" spans="1:14" s="76" customFormat="1" x14ac:dyDescent="0.2">
      <c r="A95" s="278" t="str">
        <f>'5 Buget cerere'!A85</f>
        <v>III</v>
      </c>
      <c r="B95" s="824" t="str">
        <f>'5 Buget cerere'!B85</f>
        <v>ASISTENŢĂ FINANCIARĂ NERAMBURSABILĂ SOLICITATĂ</v>
      </c>
      <c r="C95" s="282">
        <f>'5 Buget cerere'!E85</f>
        <v>0</v>
      </c>
      <c r="D95" s="155">
        <f>SUM(E95:I95)</f>
        <v>0</v>
      </c>
      <c r="E95" s="805">
        <f>E89-E92</f>
        <v>0</v>
      </c>
      <c r="F95" s="850">
        <f t="shared" ref="F95:I95" si="9">F89-F92</f>
        <v>0</v>
      </c>
      <c r="G95" s="850">
        <f t="shared" si="9"/>
        <v>0</v>
      </c>
      <c r="H95" s="850">
        <f t="shared" si="9"/>
        <v>0</v>
      </c>
      <c r="I95" s="850">
        <f t="shared" si="9"/>
        <v>0</v>
      </c>
      <c r="N95" s="161"/>
    </row>
    <row r="96" spans="1:14" s="77" customFormat="1" ht="15" x14ac:dyDescent="0.2">
      <c r="A96" s="153"/>
      <c r="B96" s="826"/>
      <c r="C96" s="74"/>
      <c r="D96" s="51"/>
      <c r="E96" s="74"/>
      <c r="F96" s="74"/>
      <c r="G96" s="74"/>
      <c r="H96" s="74"/>
      <c r="I96" s="74"/>
      <c r="J96" s="76"/>
      <c r="K96" s="76"/>
      <c r="N96" s="78"/>
    </row>
    <row r="97" spans="1:19" s="77" customFormat="1" ht="15" x14ac:dyDescent="0.2">
      <c r="A97" s="153"/>
      <c r="B97" s="826"/>
      <c r="C97" s="74"/>
      <c r="D97" s="51"/>
      <c r="E97" s="74"/>
      <c r="F97" s="74"/>
      <c r="G97" s="74"/>
      <c r="H97" s="74"/>
      <c r="I97" s="74"/>
      <c r="J97" s="76"/>
      <c r="K97" s="76"/>
      <c r="N97" s="78"/>
    </row>
    <row r="98" spans="1:19" s="61" customFormat="1" ht="27" x14ac:dyDescent="0.3">
      <c r="A98" s="158"/>
      <c r="B98" s="276"/>
      <c r="C98" s="805" t="s">
        <v>30</v>
      </c>
      <c r="D98" s="155" t="s">
        <v>226</v>
      </c>
      <c r="E98" s="280" t="s">
        <v>265</v>
      </c>
      <c r="F98" s="884" t="s">
        <v>247</v>
      </c>
      <c r="G98" s="884"/>
      <c r="H98" s="884"/>
      <c r="I98" s="884"/>
    </row>
    <row r="99" spans="1:19" s="70" customFormat="1" x14ac:dyDescent="0.2">
      <c r="A99" s="159"/>
      <c r="B99" s="277" t="s">
        <v>225</v>
      </c>
      <c r="C99" s="805" t="s">
        <v>434</v>
      </c>
      <c r="D99" s="155" t="s">
        <v>435</v>
      </c>
      <c r="E99" s="805">
        <v>0</v>
      </c>
      <c r="F99" s="805" t="s">
        <v>227</v>
      </c>
      <c r="G99" s="805" t="s">
        <v>228</v>
      </c>
      <c r="H99" s="805" t="s">
        <v>229</v>
      </c>
      <c r="I99" s="805" t="s">
        <v>230</v>
      </c>
      <c r="N99" s="160"/>
    </row>
    <row r="100" spans="1:19" s="70" customFormat="1" x14ac:dyDescent="0.2">
      <c r="A100" s="159"/>
      <c r="B100" s="281" t="str">
        <f>B95</f>
        <v>ASISTENŢĂ FINANCIARĂ NERAMBURSABILĂ SOLICITATĂ</v>
      </c>
      <c r="C100" s="282">
        <f>'5 Buget cerere'!E85</f>
        <v>0</v>
      </c>
      <c r="D100" s="155">
        <f>E100+F100+G100+H100+I100</f>
        <v>0</v>
      </c>
      <c r="E100" s="805">
        <f>E95</f>
        <v>0</v>
      </c>
      <c r="F100" s="850">
        <f t="shared" ref="F100:I100" si="10">F95</f>
        <v>0</v>
      </c>
      <c r="G100" s="850">
        <f t="shared" si="10"/>
        <v>0</v>
      </c>
      <c r="H100" s="850">
        <f t="shared" si="10"/>
        <v>0</v>
      </c>
      <c r="I100" s="850">
        <f t="shared" si="10"/>
        <v>0</v>
      </c>
      <c r="N100" s="160"/>
    </row>
    <row r="101" spans="1:19" s="45" customFormat="1" ht="15" x14ac:dyDescent="0.2">
      <c r="A101" s="151"/>
      <c r="B101" s="281" t="s">
        <v>262</v>
      </c>
      <c r="C101" s="283">
        <f>'5 Buget cerere'!E82</f>
        <v>0</v>
      </c>
      <c r="D101" s="155">
        <f>E101+F101+G101+H101+I101</f>
        <v>0</v>
      </c>
      <c r="E101" s="805">
        <f>E92</f>
        <v>0</v>
      </c>
      <c r="F101" s="805">
        <f>F92</f>
        <v>0</v>
      </c>
      <c r="G101" s="805">
        <f>G92</f>
        <v>0</v>
      </c>
      <c r="H101" s="805">
        <f>H92</f>
        <v>0</v>
      </c>
      <c r="I101" s="805">
        <f>I92</f>
        <v>0</v>
      </c>
      <c r="J101" s="70"/>
      <c r="K101" s="70"/>
      <c r="N101" s="46"/>
    </row>
    <row r="102" spans="1:19" s="45" customFormat="1" ht="15" x14ac:dyDescent="0.2">
      <c r="A102" s="151"/>
      <c r="B102" s="277" t="s">
        <v>260</v>
      </c>
      <c r="C102" s="283"/>
      <c r="D102" s="155">
        <f t="shared" ref="D102:D104" si="11">E102+F102+G102+H102+I102</f>
        <v>0</v>
      </c>
      <c r="E102" s="271"/>
      <c r="F102" s="271"/>
      <c r="G102" s="271"/>
      <c r="H102" s="271"/>
      <c r="I102" s="271"/>
      <c r="J102" s="70"/>
      <c r="K102" s="70"/>
      <c r="N102" s="46"/>
    </row>
    <row r="103" spans="1:19" s="45" customFormat="1" ht="15" x14ac:dyDescent="0.2">
      <c r="A103" s="151"/>
      <c r="B103" s="277" t="s">
        <v>38</v>
      </c>
      <c r="C103" s="284"/>
      <c r="D103" s="155">
        <f t="shared" si="11"/>
        <v>0</v>
      </c>
      <c r="E103" s="271"/>
      <c r="F103" s="271"/>
      <c r="G103" s="271"/>
      <c r="H103" s="271"/>
      <c r="I103" s="271"/>
      <c r="J103" s="70"/>
      <c r="K103" s="70"/>
      <c r="N103" s="46"/>
    </row>
    <row r="104" spans="1:19" s="44" customFormat="1" ht="15" x14ac:dyDescent="0.2">
      <c r="A104" s="168"/>
      <c r="B104" s="277" t="s">
        <v>261</v>
      </c>
      <c r="C104" s="285"/>
      <c r="D104" s="155">
        <f t="shared" si="11"/>
        <v>0</v>
      </c>
      <c r="E104" s="805">
        <f>E101-E102-E103</f>
        <v>0</v>
      </c>
      <c r="F104" s="850">
        <f t="shared" ref="F104:I104" si="12">F101-F102-F103</f>
        <v>0</v>
      </c>
      <c r="G104" s="850">
        <f t="shared" si="12"/>
        <v>0</v>
      </c>
      <c r="H104" s="850">
        <f t="shared" si="12"/>
        <v>0</v>
      </c>
      <c r="I104" s="850">
        <f t="shared" si="12"/>
        <v>0</v>
      </c>
      <c r="J104" s="169"/>
      <c r="K104" s="139"/>
      <c r="N104" s="66"/>
    </row>
    <row r="105" spans="1:19" s="77" customFormat="1" ht="15" x14ac:dyDescent="0.2">
      <c r="A105" s="153"/>
      <c r="B105" s="281" t="s">
        <v>40</v>
      </c>
      <c r="C105" s="805">
        <f>'5 Buget cerere'!E79</f>
        <v>0</v>
      </c>
      <c r="D105" s="155">
        <f>E105+F105+G105+H105+I105</f>
        <v>0</v>
      </c>
      <c r="E105" s="805">
        <f>E100+E101</f>
        <v>0</v>
      </c>
      <c r="F105" s="805">
        <f>F100+F101</f>
        <v>0</v>
      </c>
      <c r="G105" s="805">
        <f t="shared" ref="G105:I105" si="13">G100+G101</f>
        <v>0</v>
      </c>
      <c r="H105" s="805">
        <f t="shared" si="13"/>
        <v>0</v>
      </c>
      <c r="I105" s="805">
        <f t="shared" si="13"/>
        <v>0</v>
      </c>
      <c r="J105" s="76"/>
      <c r="K105" s="76"/>
      <c r="N105" s="78"/>
    </row>
    <row r="106" spans="1:19" s="77" customFormat="1" ht="15" x14ac:dyDescent="0.2">
      <c r="A106" s="153"/>
      <c r="B106" s="281" t="s">
        <v>41</v>
      </c>
      <c r="C106" s="805" t="str">
        <f>IF(C105=C89,"DA","NU")</f>
        <v>DA</v>
      </c>
      <c r="D106" s="805" t="str">
        <f>IF(D105=D89,"DA","NU")</f>
        <v>DA</v>
      </c>
      <c r="E106" s="805" t="str">
        <f>IF(E105=E89,"DA","NU")</f>
        <v>DA</v>
      </c>
      <c r="F106" s="805" t="str">
        <f t="shared" ref="F106:I106" si="14">IF(F105=F89,"DA","NU")</f>
        <v>DA</v>
      </c>
      <c r="G106" s="805" t="str">
        <f t="shared" si="14"/>
        <v>DA</v>
      </c>
      <c r="H106" s="805" t="str">
        <f t="shared" si="14"/>
        <v>DA</v>
      </c>
      <c r="I106" s="805" t="str">
        <f t="shared" si="14"/>
        <v>DA</v>
      </c>
      <c r="J106" s="76"/>
      <c r="K106" s="76"/>
      <c r="N106" s="78"/>
    </row>
    <row r="107" spans="1:19" s="45" customFormat="1" ht="15" x14ac:dyDescent="0.2">
      <c r="A107" s="151"/>
      <c r="B107" s="47"/>
      <c r="C107" s="74"/>
      <c r="D107" s="51"/>
      <c r="E107" s="74"/>
      <c r="F107" s="74"/>
      <c r="G107" s="74"/>
      <c r="H107" s="74"/>
      <c r="I107" s="74"/>
      <c r="J107" s="70"/>
      <c r="K107" s="70"/>
      <c r="N107" s="46"/>
    </row>
    <row r="108" spans="1:19" s="46" customFormat="1" ht="34.5" customHeight="1" x14ac:dyDescent="0.2">
      <c r="A108" s="165"/>
      <c r="B108" s="286" t="s">
        <v>69</v>
      </c>
      <c r="D108" s="287" t="s">
        <v>30</v>
      </c>
      <c r="E108" s="288">
        <v>0</v>
      </c>
      <c r="F108" s="288">
        <v>1</v>
      </c>
      <c r="G108" s="288">
        <v>2</v>
      </c>
      <c r="H108" s="288">
        <v>3</v>
      </c>
      <c r="I108" s="288">
        <v>4</v>
      </c>
      <c r="J108" s="289">
        <v>5</v>
      </c>
      <c r="K108" s="289">
        <v>6</v>
      </c>
      <c r="L108" s="289">
        <v>7</v>
      </c>
      <c r="M108" s="289">
        <v>8</v>
      </c>
      <c r="N108" s="289">
        <v>9</v>
      </c>
      <c r="O108" s="289">
        <v>10</v>
      </c>
      <c r="P108" s="289">
        <v>11</v>
      </c>
      <c r="Q108" s="289">
        <v>12</v>
      </c>
      <c r="R108" s="289">
        <v>13</v>
      </c>
      <c r="S108" s="289">
        <v>14</v>
      </c>
    </row>
    <row r="109" spans="1:19" s="46" customFormat="1" ht="15" x14ac:dyDescent="0.2">
      <c r="A109" s="165"/>
      <c r="B109" s="277" t="s">
        <v>39</v>
      </c>
      <c r="D109" s="155">
        <f>SUM(E109:I109)</f>
        <v>0</v>
      </c>
      <c r="E109" s="805">
        <f>E104</f>
        <v>0</v>
      </c>
      <c r="F109" s="850">
        <f t="shared" ref="F109:I109" si="15">F104</f>
        <v>0</v>
      </c>
      <c r="G109" s="850">
        <f t="shared" si="15"/>
        <v>0</v>
      </c>
      <c r="H109" s="850">
        <f t="shared" si="15"/>
        <v>0</v>
      </c>
      <c r="I109" s="850">
        <f t="shared" si="15"/>
        <v>0</v>
      </c>
      <c r="J109" s="189"/>
      <c r="K109" s="189"/>
      <c r="L109" s="189"/>
      <c r="M109" s="189"/>
      <c r="N109" s="189"/>
      <c r="O109" s="189"/>
      <c r="P109" s="189"/>
      <c r="Q109" s="189"/>
      <c r="R109" s="189"/>
      <c r="S109" s="189"/>
    </row>
    <row r="110" spans="1:19" s="46" customFormat="1" ht="15" x14ac:dyDescent="0.2">
      <c r="A110" s="165"/>
      <c r="B110" s="277" t="s">
        <v>42</v>
      </c>
      <c r="D110" s="155">
        <f>SUM(E110:S110)</f>
        <v>0</v>
      </c>
      <c r="E110" s="271"/>
      <c r="F110" s="271"/>
      <c r="G110" s="271"/>
      <c r="H110" s="271"/>
      <c r="I110" s="271"/>
      <c r="J110" s="271"/>
      <c r="K110" s="271"/>
      <c r="L110" s="271"/>
      <c r="M110" s="271"/>
      <c r="N110" s="271"/>
      <c r="O110" s="271"/>
      <c r="P110" s="271"/>
      <c r="Q110" s="271"/>
      <c r="R110" s="271"/>
      <c r="S110" s="271"/>
    </row>
    <row r="111" spans="1:19" s="46" customFormat="1" ht="15" x14ac:dyDescent="0.2">
      <c r="A111" s="165"/>
      <c r="B111" s="277" t="s">
        <v>43</v>
      </c>
      <c r="D111" s="155">
        <f>SUM(E111:S111)</f>
        <v>0</v>
      </c>
      <c r="E111" s="271"/>
      <c r="F111" s="271"/>
      <c r="G111" s="271"/>
      <c r="H111" s="271"/>
      <c r="I111" s="271"/>
      <c r="J111" s="271"/>
      <c r="K111" s="271"/>
      <c r="L111" s="271"/>
      <c r="M111" s="271"/>
      <c r="N111" s="271"/>
      <c r="O111" s="271"/>
      <c r="P111" s="271"/>
      <c r="Q111" s="271"/>
      <c r="R111" s="271"/>
      <c r="S111" s="271"/>
    </row>
    <row r="112" spans="1:19" s="78" customFormat="1" ht="15" x14ac:dyDescent="0.2">
      <c r="A112" s="166"/>
      <c r="B112" s="281" t="s">
        <v>44</v>
      </c>
      <c r="C112" s="46"/>
      <c r="D112" s="155">
        <f>SUM(E112:S112)</f>
        <v>0</v>
      </c>
      <c r="E112" s="805">
        <f>E111+E110</f>
        <v>0</v>
      </c>
      <c r="F112" s="805">
        <f t="shared" ref="F112:R112" si="16">F111+F110</f>
        <v>0</v>
      </c>
      <c r="G112" s="805">
        <f t="shared" si="16"/>
        <v>0</v>
      </c>
      <c r="H112" s="805">
        <f t="shared" si="16"/>
        <v>0</v>
      </c>
      <c r="I112" s="805">
        <f t="shared" si="16"/>
        <v>0</v>
      </c>
      <c r="J112" s="167">
        <f t="shared" si="16"/>
        <v>0</v>
      </c>
      <c r="K112" s="167">
        <f t="shared" si="16"/>
        <v>0</v>
      </c>
      <c r="L112" s="167">
        <f t="shared" si="16"/>
        <v>0</v>
      </c>
      <c r="M112" s="167">
        <f t="shared" si="16"/>
        <v>0</v>
      </c>
      <c r="N112" s="167">
        <f t="shared" si="16"/>
        <v>0</v>
      </c>
      <c r="O112" s="167">
        <f t="shared" si="16"/>
        <v>0</v>
      </c>
      <c r="P112" s="167">
        <f t="shared" si="16"/>
        <v>0</v>
      </c>
      <c r="Q112" s="167">
        <f t="shared" si="16"/>
        <v>0</v>
      </c>
      <c r="R112" s="167">
        <f t="shared" si="16"/>
        <v>0</v>
      </c>
      <c r="S112" s="167">
        <f>S111+S110</f>
        <v>0</v>
      </c>
    </row>
    <row r="113" spans="1:14" s="45" customFormat="1" ht="15" x14ac:dyDescent="0.2">
      <c r="A113" s="151"/>
      <c r="B113" s="47"/>
      <c r="C113" s="74"/>
      <c r="D113" s="51"/>
      <c r="E113" s="74"/>
      <c r="F113" s="74"/>
      <c r="G113" s="74"/>
      <c r="H113" s="74"/>
      <c r="I113" s="74"/>
      <c r="J113" s="70"/>
      <c r="K113" s="70"/>
      <c r="N113" s="46"/>
    </row>
    <row r="114" spans="1:14" s="45" customFormat="1" ht="15" x14ac:dyDescent="0.2">
      <c r="A114" s="151"/>
      <c r="B114" s="47"/>
      <c r="C114" s="74"/>
      <c r="D114" s="51"/>
      <c r="E114" s="679"/>
      <c r="F114" s="74"/>
      <c r="G114" s="74"/>
      <c r="H114" s="74"/>
      <c r="I114" s="74"/>
      <c r="J114" s="70"/>
      <c r="K114" s="70"/>
      <c r="N114" s="46"/>
    </row>
    <row r="115" spans="1:14" s="45" customFormat="1" ht="15" x14ac:dyDescent="0.2">
      <c r="A115" s="151"/>
      <c r="B115" s="47"/>
      <c r="C115" s="74"/>
      <c r="D115" s="51"/>
      <c r="E115" s="74"/>
      <c r="F115" s="74"/>
      <c r="G115" s="74"/>
      <c r="H115" s="74"/>
      <c r="I115" s="74"/>
      <c r="J115" s="70"/>
      <c r="K115" s="70"/>
      <c r="N115" s="46"/>
    </row>
    <row r="116" spans="1:14" s="45" customFormat="1" ht="15" x14ac:dyDescent="0.2">
      <c r="A116" s="151"/>
      <c r="B116" s="47"/>
      <c r="C116" s="74"/>
      <c r="D116" s="51"/>
      <c r="E116" s="74"/>
      <c r="F116" s="74"/>
      <c r="G116" s="74"/>
      <c r="H116" s="74"/>
      <c r="I116" s="74"/>
      <c r="J116" s="70"/>
      <c r="K116" s="70"/>
      <c r="N116" s="46"/>
    </row>
    <row r="117" spans="1:14" s="45" customFormat="1" ht="15" x14ac:dyDescent="0.2">
      <c r="A117" s="151"/>
      <c r="B117" s="47"/>
      <c r="C117" s="74"/>
      <c r="D117" s="51"/>
      <c r="E117" s="74"/>
      <c r="F117" s="74"/>
      <c r="G117" s="74"/>
      <c r="H117" s="74"/>
      <c r="I117" s="74"/>
      <c r="J117" s="70"/>
      <c r="K117" s="70"/>
      <c r="N117" s="46"/>
    </row>
    <row r="118" spans="1:14" s="45" customFormat="1" ht="15" x14ac:dyDescent="0.2">
      <c r="A118" s="151"/>
      <c r="B118" s="47"/>
      <c r="C118" s="74"/>
      <c r="D118" s="51"/>
      <c r="E118" s="74"/>
      <c r="F118" s="74"/>
      <c r="G118" s="74"/>
      <c r="H118" s="74"/>
      <c r="I118" s="74"/>
      <c r="J118" s="70"/>
      <c r="K118" s="70"/>
      <c r="N118" s="46"/>
    </row>
    <row r="119" spans="1:14" s="45" customFormat="1" ht="15" x14ac:dyDescent="0.2">
      <c r="A119" s="151"/>
      <c r="B119" s="47"/>
      <c r="C119" s="74"/>
      <c r="D119" s="51"/>
      <c r="E119" s="74"/>
      <c r="F119" s="74"/>
      <c r="G119" s="74"/>
      <c r="H119" s="74"/>
      <c r="I119" s="74"/>
      <c r="J119" s="70"/>
      <c r="K119" s="70"/>
      <c r="N119" s="46"/>
    </row>
    <row r="120" spans="1:14" s="45" customFormat="1" ht="15" x14ac:dyDescent="0.2">
      <c r="A120" s="151"/>
      <c r="B120" s="47"/>
      <c r="C120" s="74"/>
      <c r="D120" s="51"/>
      <c r="E120" s="74"/>
      <c r="F120" s="74"/>
      <c r="G120" s="74"/>
      <c r="H120" s="74"/>
      <c r="I120" s="74"/>
      <c r="J120" s="70"/>
      <c r="K120" s="70"/>
      <c r="N120" s="46"/>
    </row>
    <row r="121" spans="1:14" s="45" customFormat="1" ht="15" x14ac:dyDescent="0.2">
      <c r="A121" s="151"/>
      <c r="B121" s="47"/>
      <c r="C121" s="74"/>
      <c r="D121" s="51"/>
      <c r="E121" s="74"/>
      <c r="F121" s="74"/>
      <c r="G121" s="74"/>
      <c r="H121" s="74"/>
      <c r="I121" s="74"/>
      <c r="J121" s="70"/>
      <c r="K121" s="70"/>
      <c r="N121" s="46"/>
    </row>
    <row r="122" spans="1:14" s="45" customFormat="1" ht="15" x14ac:dyDescent="0.2">
      <c r="A122" s="151"/>
      <c r="B122" s="47"/>
      <c r="C122" s="74"/>
      <c r="D122" s="51"/>
      <c r="E122" s="74"/>
      <c r="F122" s="74"/>
      <c r="G122" s="74"/>
      <c r="H122" s="74"/>
      <c r="I122" s="74"/>
      <c r="J122" s="70"/>
      <c r="K122" s="70"/>
      <c r="N122" s="46"/>
    </row>
    <row r="123" spans="1:14" s="45" customFormat="1" ht="15" x14ac:dyDescent="0.2">
      <c r="A123" s="151"/>
      <c r="B123" s="47"/>
      <c r="C123" s="74"/>
      <c r="D123" s="51"/>
      <c r="E123" s="74"/>
      <c r="F123" s="74"/>
      <c r="G123" s="74"/>
      <c r="H123" s="74"/>
      <c r="I123" s="74"/>
      <c r="J123" s="70"/>
      <c r="K123" s="70"/>
      <c r="N123" s="46"/>
    </row>
    <row r="124" spans="1:14" s="45" customFormat="1" ht="15" x14ac:dyDescent="0.2">
      <c r="A124" s="151"/>
      <c r="B124" s="47"/>
      <c r="C124" s="74"/>
      <c r="D124" s="51"/>
      <c r="E124" s="74"/>
      <c r="F124" s="74"/>
      <c r="G124" s="74"/>
      <c r="H124" s="74"/>
      <c r="I124" s="74"/>
      <c r="J124" s="70"/>
      <c r="K124" s="70"/>
      <c r="N124" s="46"/>
    </row>
    <row r="125" spans="1:14" s="45" customFormat="1" ht="15" x14ac:dyDescent="0.2">
      <c r="A125" s="151"/>
      <c r="B125" s="47"/>
      <c r="C125" s="74"/>
      <c r="D125" s="51"/>
      <c r="E125" s="74"/>
      <c r="F125" s="74"/>
      <c r="G125" s="74"/>
      <c r="H125" s="74"/>
      <c r="I125" s="74"/>
      <c r="J125" s="70"/>
      <c r="K125" s="70"/>
      <c r="N125" s="46"/>
    </row>
    <row r="126" spans="1:14" s="45" customFormat="1" ht="15" x14ac:dyDescent="0.2">
      <c r="A126" s="151"/>
      <c r="B126" s="47"/>
      <c r="C126" s="74"/>
      <c r="D126" s="51"/>
      <c r="E126" s="74"/>
      <c r="F126" s="74"/>
      <c r="G126" s="74"/>
      <c r="H126" s="74"/>
      <c r="I126" s="74"/>
      <c r="J126" s="70"/>
      <c r="K126" s="70"/>
      <c r="N126" s="46"/>
    </row>
    <row r="127" spans="1:14" s="45" customFormat="1" ht="15" x14ac:dyDescent="0.2">
      <c r="A127" s="151"/>
      <c r="B127" s="47"/>
      <c r="C127" s="74"/>
      <c r="D127" s="51"/>
      <c r="E127" s="74"/>
      <c r="F127" s="74"/>
      <c r="G127" s="74"/>
      <c r="H127" s="74"/>
      <c r="I127" s="74"/>
      <c r="J127" s="70"/>
      <c r="K127" s="70"/>
      <c r="N127" s="46"/>
    </row>
    <row r="128" spans="1:14" s="45" customFormat="1" ht="15" x14ac:dyDescent="0.2">
      <c r="A128" s="151"/>
      <c r="B128" s="47"/>
      <c r="C128" s="74"/>
      <c r="D128" s="51"/>
      <c r="E128" s="74"/>
      <c r="F128" s="74"/>
      <c r="G128" s="74"/>
      <c r="H128" s="74"/>
      <c r="I128" s="74"/>
      <c r="J128" s="70"/>
      <c r="K128" s="70"/>
      <c r="N128" s="46"/>
    </row>
    <row r="129" spans="1:14" s="45" customFormat="1" ht="15" x14ac:dyDescent="0.2">
      <c r="A129" s="151"/>
      <c r="B129" s="47"/>
      <c r="C129" s="74"/>
      <c r="D129" s="51"/>
      <c r="E129" s="74"/>
      <c r="F129" s="74"/>
      <c r="G129" s="74"/>
      <c r="H129" s="74"/>
      <c r="I129" s="74"/>
      <c r="J129" s="70"/>
      <c r="K129" s="70"/>
      <c r="N129" s="46"/>
    </row>
    <row r="130" spans="1:14" s="45" customFormat="1" ht="15" x14ac:dyDescent="0.2">
      <c r="A130" s="151"/>
      <c r="B130" s="47"/>
      <c r="C130" s="74"/>
      <c r="D130" s="51"/>
      <c r="E130" s="74"/>
      <c r="F130" s="74"/>
      <c r="G130" s="74"/>
      <c r="H130" s="74"/>
      <c r="I130" s="74"/>
      <c r="J130" s="70"/>
      <c r="K130" s="70"/>
      <c r="N130" s="46"/>
    </row>
    <row r="131" spans="1:14" s="45" customFormat="1" ht="15" x14ac:dyDescent="0.2">
      <c r="A131" s="151"/>
      <c r="B131" s="47"/>
      <c r="C131" s="74"/>
      <c r="D131" s="51"/>
      <c r="E131" s="74"/>
      <c r="F131" s="74"/>
      <c r="G131" s="74"/>
      <c r="H131" s="74"/>
      <c r="I131" s="74"/>
      <c r="J131" s="70"/>
      <c r="K131" s="70"/>
      <c r="N131" s="46"/>
    </row>
    <row r="132" spans="1:14" s="45" customFormat="1" ht="15" x14ac:dyDescent="0.2">
      <c r="A132" s="151"/>
      <c r="B132" s="47"/>
      <c r="C132" s="74"/>
      <c r="D132" s="51"/>
      <c r="E132" s="74"/>
      <c r="F132" s="74"/>
      <c r="G132" s="74"/>
      <c r="H132" s="74"/>
      <c r="I132" s="74"/>
      <c r="J132" s="70"/>
      <c r="K132" s="70"/>
      <c r="N132" s="46"/>
    </row>
    <row r="133" spans="1:14" s="45" customFormat="1" ht="15" x14ac:dyDescent="0.2">
      <c r="A133" s="151"/>
      <c r="B133" s="47"/>
      <c r="C133" s="74"/>
      <c r="D133" s="51"/>
      <c r="E133" s="74"/>
      <c r="F133" s="74"/>
      <c r="G133" s="74"/>
      <c r="H133" s="74"/>
      <c r="I133" s="74"/>
      <c r="J133" s="70"/>
      <c r="K133" s="70"/>
      <c r="N133" s="46"/>
    </row>
  </sheetData>
  <mergeCells count="19">
    <mergeCell ref="B16:I16"/>
    <mergeCell ref="B3:I3"/>
    <mergeCell ref="B5:C5"/>
    <mergeCell ref="F6:I6"/>
    <mergeCell ref="B8:I8"/>
    <mergeCell ref="B13:I13"/>
    <mergeCell ref="F87:I87"/>
    <mergeCell ref="F98:I98"/>
    <mergeCell ref="B26:I26"/>
    <mergeCell ref="B36:I36"/>
    <mergeCell ref="B40:I40"/>
    <mergeCell ref="B43:I43"/>
    <mergeCell ref="B46:I46"/>
    <mergeCell ref="B50:I50"/>
    <mergeCell ref="B54:I54"/>
    <mergeCell ref="B57:I57"/>
    <mergeCell ref="B60:I60"/>
    <mergeCell ref="B63:I63"/>
    <mergeCell ref="B67:I67"/>
  </mergeCells>
  <conditionalFormatting sqref="E106:I106">
    <cfRule type="containsText" dxfId="17" priority="10" operator="containsText" text="nu">
      <formula>NOT(ISERROR(SEARCH("nu",E106)))</formula>
    </cfRule>
  </conditionalFormatting>
  <conditionalFormatting sqref="E106:I106">
    <cfRule type="containsText" dxfId="16" priority="7" operator="containsText" text="NU">
      <formula>NOT(ISERROR(SEARCH("NU",E106)))</formula>
    </cfRule>
    <cfRule type="containsText" dxfId="15" priority="8" operator="containsText" text="DA">
      <formula>NOT(ISERROR(SEARCH("DA",E106)))</formula>
    </cfRule>
  </conditionalFormatting>
  <conditionalFormatting sqref="C106:D106">
    <cfRule type="containsText" dxfId="14" priority="3" operator="containsText" text="nu">
      <formula>NOT(ISERROR(SEARCH("nu",C106)))</formula>
    </cfRule>
  </conditionalFormatting>
  <conditionalFormatting sqref="C106:D106">
    <cfRule type="containsText" dxfId="13" priority="1" operator="containsText" text="NU">
      <formula>NOT(ISERROR(SEARCH("NU",C106)))</formula>
    </cfRule>
    <cfRule type="containsText" dxfId="12" priority="2" operator="containsText" text="DA">
      <formula>NOT(ISERROR(SEARCH("DA",C106)))</formula>
    </cfRule>
  </conditionalFormatting>
  <pageMargins left="0.25" right="0.25" top="0.75" bottom="0.75" header="0.3" footer="0.3"/>
  <pageSetup paperSize="9" scale="2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topLeftCell="A5" workbookViewId="0">
      <selection activeCell="B23" sqref="B23"/>
    </sheetView>
  </sheetViews>
  <sheetFormatPr defaultRowHeight="12.75" x14ac:dyDescent="0.2"/>
  <cols>
    <col min="1" max="1" width="9.140625" style="346"/>
    <col min="2" max="2" width="37.7109375" style="5" customWidth="1"/>
    <col min="3" max="3" width="4.28515625" style="121" customWidth="1"/>
    <col min="4" max="19" width="3.5703125" style="347" customWidth="1"/>
    <col min="20" max="33" width="5" style="122" customWidth="1"/>
  </cols>
  <sheetData>
    <row r="1" spans="1:33" ht="37.5" customHeight="1" x14ac:dyDescent="0.25">
      <c r="A1" s="303" t="s">
        <v>450</v>
      </c>
      <c r="B1" s="304"/>
      <c r="C1" s="305"/>
      <c r="D1" s="306"/>
      <c r="E1" s="306"/>
      <c r="F1" s="306"/>
      <c r="G1" s="306"/>
      <c r="H1" s="306"/>
      <c r="I1" s="306"/>
      <c r="J1" s="306"/>
      <c r="K1" s="306"/>
      <c r="L1" s="306"/>
      <c r="M1" s="306"/>
      <c r="N1" s="306"/>
      <c r="O1" s="306"/>
      <c r="P1" s="306"/>
      <c r="Q1" s="306"/>
      <c r="R1" s="306"/>
      <c r="S1" s="306"/>
      <c r="T1" s="307"/>
      <c r="U1" s="307"/>
      <c r="V1" s="307"/>
      <c r="W1" s="307"/>
      <c r="X1" s="307"/>
      <c r="Y1" s="307"/>
      <c r="Z1" s="307"/>
      <c r="AA1" s="307"/>
      <c r="AB1" s="307"/>
      <c r="AC1" s="307"/>
      <c r="AD1" s="307"/>
      <c r="AE1" s="307"/>
      <c r="AF1" s="307"/>
      <c r="AG1" s="307"/>
    </row>
    <row r="2" spans="1:33" ht="29.25" customHeight="1" x14ac:dyDescent="0.2">
      <c r="A2" s="894" t="s">
        <v>451</v>
      </c>
      <c r="B2" s="894"/>
      <c r="C2" s="894"/>
      <c r="D2" s="894"/>
      <c r="E2" s="894"/>
      <c r="F2" s="894"/>
      <c r="G2" s="894"/>
      <c r="H2" s="894"/>
      <c r="I2" s="308"/>
      <c r="J2" s="308"/>
      <c r="K2" s="308"/>
      <c r="L2" s="308"/>
      <c r="M2" s="308"/>
      <c r="N2" s="308"/>
      <c r="O2" s="308"/>
      <c r="P2" s="308"/>
      <c r="Q2" s="308"/>
      <c r="R2" s="308"/>
      <c r="S2" s="308"/>
      <c r="T2" s="309"/>
      <c r="U2" s="309" t="s">
        <v>224</v>
      </c>
      <c r="V2" s="309"/>
    </row>
    <row r="3" spans="1:33" x14ac:dyDescent="0.2">
      <c r="A3" s="310"/>
      <c r="B3" s="295"/>
      <c r="C3" s="311"/>
      <c r="D3" s="312"/>
      <c r="E3" s="312"/>
      <c r="F3" s="312"/>
      <c r="G3" s="312"/>
      <c r="H3" s="312"/>
      <c r="I3" s="308"/>
      <c r="J3" s="308"/>
      <c r="K3" s="308"/>
      <c r="L3" s="308"/>
      <c r="M3" s="308"/>
      <c r="N3" s="308"/>
      <c r="O3" s="308"/>
      <c r="P3" s="308"/>
      <c r="Q3" s="308"/>
      <c r="R3" s="308"/>
      <c r="S3" s="308"/>
      <c r="T3" s="309"/>
      <c r="U3" s="309"/>
      <c r="V3" s="309"/>
      <c r="W3" s="309"/>
      <c r="X3" s="309"/>
      <c r="Y3" s="309"/>
      <c r="Z3" s="309"/>
      <c r="AA3" s="309"/>
      <c r="AB3" s="309"/>
      <c r="AC3" s="309"/>
      <c r="AD3" s="309"/>
      <c r="AE3" s="309"/>
      <c r="AF3" s="309"/>
      <c r="AG3" s="309"/>
    </row>
    <row r="4" spans="1:33" ht="63.75" x14ac:dyDescent="0.2">
      <c r="A4" s="903" t="s">
        <v>208</v>
      </c>
      <c r="B4" s="906" t="s">
        <v>452</v>
      </c>
      <c r="C4" s="313" t="s">
        <v>453</v>
      </c>
      <c r="D4" s="909" t="s">
        <v>247</v>
      </c>
      <c r="E4" s="910"/>
      <c r="F4" s="910"/>
      <c r="G4" s="910"/>
      <c r="H4" s="910"/>
      <c r="I4" s="910"/>
      <c r="J4" s="910"/>
      <c r="K4" s="910"/>
      <c r="L4" s="910"/>
      <c r="M4" s="910"/>
      <c r="N4" s="910"/>
      <c r="O4" s="910"/>
      <c r="P4" s="910"/>
      <c r="Q4" s="910"/>
      <c r="R4" s="910"/>
      <c r="S4" s="910"/>
      <c r="T4" s="910"/>
      <c r="U4" s="910"/>
      <c r="V4" s="910"/>
      <c r="W4" s="910"/>
      <c r="X4" s="909" t="s">
        <v>454</v>
      </c>
      <c r="Y4" s="909"/>
      <c r="Z4" s="909"/>
      <c r="AA4" s="909"/>
      <c r="AB4" s="909"/>
      <c r="AC4" s="909"/>
      <c r="AD4" s="909"/>
      <c r="AE4" s="909"/>
      <c r="AF4" s="909"/>
      <c r="AG4" s="909"/>
    </row>
    <row r="5" spans="1:33" s="3" customFormat="1" ht="12.75" customHeight="1" x14ac:dyDescent="0.2">
      <c r="A5" s="904"/>
      <c r="B5" s="907"/>
      <c r="C5" s="911" t="s">
        <v>436</v>
      </c>
      <c r="D5" s="912" t="s">
        <v>227</v>
      </c>
      <c r="E5" s="912"/>
      <c r="F5" s="912"/>
      <c r="G5" s="912"/>
      <c r="H5" s="912" t="s">
        <v>228</v>
      </c>
      <c r="I5" s="912"/>
      <c r="J5" s="912"/>
      <c r="K5" s="912"/>
      <c r="L5" s="913" t="s">
        <v>229</v>
      </c>
      <c r="M5" s="914"/>
      <c r="N5" s="914"/>
      <c r="O5" s="915"/>
      <c r="P5" s="913" t="s">
        <v>230</v>
      </c>
      <c r="Q5" s="914"/>
      <c r="R5" s="914"/>
      <c r="S5" s="915"/>
      <c r="T5" s="901" t="s">
        <v>455</v>
      </c>
      <c r="U5" s="901" t="s">
        <v>456</v>
      </c>
      <c r="V5" s="901" t="s">
        <v>457</v>
      </c>
      <c r="W5" s="901" t="s">
        <v>458</v>
      </c>
      <c r="X5" s="901">
        <v>5</v>
      </c>
      <c r="Y5" s="901">
        <v>6</v>
      </c>
      <c r="Z5" s="901">
        <v>7</v>
      </c>
      <c r="AA5" s="901">
        <v>8</v>
      </c>
      <c r="AB5" s="901">
        <v>9</v>
      </c>
      <c r="AC5" s="901">
        <v>10</v>
      </c>
      <c r="AD5" s="901">
        <v>11</v>
      </c>
      <c r="AE5" s="901">
        <v>12</v>
      </c>
      <c r="AF5" s="901">
        <v>13</v>
      </c>
      <c r="AG5" s="901">
        <v>14</v>
      </c>
    </row>
    <row r="6" spans="1:33" s="3" customFormat="1" ht="22.5" x14ac:dyDescent="0.2">
      <c r="A6" s="905"/>
      <c r="B6" s="908"/>
      <c r="C6" s="911"/>
      <c r="D6" s="314" t="s">
        <v>459</v>
      </c>
      <c r="E6" s="314" t="s">
        <v>460</v>
      </c>
      <c r="F6" s="314" t="s">
        <v>461</v>
      </c>
      <c r="G6" s="314" t="s">
        <v>462</v>
      </c>
      <c r="H6" s="314" t="s">
        <v>459</v>
      </c>
      <c r="I6" s="314" t="s">
        <v>460</v>
      </c>
      <c r="J6" s="314" t="s">
        <v>461</v>
      </c>
      <c r="K6" s="314" t="s">
        <v>462</v>
      </c>
      <c r="L6" s="314" t="s">
        <v>459</v>
      </c>
      <c r="M6" s="314" t="s">
        <v>460</v>
      </c>
      <c r="N6" s="314" t="s">
        <v>461</v>
      </c>
      <c r="O6" s="314" t="s">
        <v>462</v>
      </c>
      <c r="P6" s="314" t="s">
        <v>459</v>
      </c>
      <c r="Q6" s="314" t="s">
        <v>460</v>
      </c>
      <c r="R6" s="314" t="s">
        <v>461</v>
      </c>
      <c r="S6" s="314" t="s">
        <v>462</v>
      </c>
      <c r="T6" s="902"/>
      <c r="U6" s="902"/>
      <c r="V6" s="902"/>
      <c r="W6" s="902"/>
      <c r="X6" s="902"/>
      <c r="Y6" s="902"/>
      <c r="Z6" s="902"/>
      <c r="AA6" s="902"/>
      <c r="AB6" s="902"/>
      <c r="AC6" s="902"/>
      <c r="AD6" s="902"/>
      <c r="AE6" s="902"/>
      <c r="AF6" s="902"/>
      <c r="AG6" s="902"/>
    </row>
    <row r="7" spans="1:33" s="63" customFormat="1" ht="14.25" x14ac:dyDescent="0.2">
      <c r="A7" s="315"/>
      <c r="B7" s="896" t="s">
        <v>463</v>
      </c>
      <c r="C7" s="897"/>
      <c r="D7" s="897"/>
      <c r="E7" s="897"/>
      <c r="F7" s="897"/>
      <c r="G7" s="897"/>
      <c r="H7" s="897"/>
      <c r="I7" s="897"/>
      <c r="J7" s="897"/>
      <c r="K7" s="897"/>
      <c r="L7" s="897"/>
      <c r="M7" s="897"/>
      <c r="N7" s="897"/>
      <c r="O7" s="897"/>
      <c r="P7" s="897"/>
      <c r="Q7" s="897"/>
      <c r="R7" s="897"/>
      <c r="S7" s="897"/>
      <c r="T7" s="897"/>
      <c r="U7" s="897"/>
      <c r="V7" s="897"/>
      <c r="W7" s="898"/>
      <c r="X7" s="316"/>
      <c r="Y7" s="316"/>
      <c r="Z7" s="316"/>
      <c r="AA7" s="316"/>
      <c r="AB7" s="316"/>
      <c r="AC7" s="316"/>
      <c r="AD7" s="316"/>
      <c r="AE7" s="316"/>
      <c r="AF7" s="316"/>
      <c r="AG7" s="316"/>
    </row>
    <row r="8" spans="1:33" s="63" customFormat="1" ht="14.25" customHeight="1" x14ac:dyDescent="0.2">
      <c r="A8" s="317">
        <v>1</v>
      </c>
      <c r="B8" s="318" t="s">
        <v>234</v>
      </c>
      <c r="C8" s="319"/>
      <c r="D8" s="320"/>
      <c r="E8" s="320"/>
      <c r="F8" s="320"/>
      <c r="G8" s="320"/>
      <c r="H8" s="320"/>
      <c r="I8" s="320"/>
      <c r="J8" s="320"/>
      <c r="K8" s="320"/>
      <c r="L8" s="320"/>
      <c r="M8" s="320"/>
      <c r="N8" s="320"/>
      <c r="O8" s="320"/>
      <c r="P8" s="320"/>
      <c r="Q8" s="320"/>
      <c r="R8" s="320"/>
      <c r="S8" s="320"/>
      <c r="T8" s="313">
        <f>SUM(D8:G8)</f>
        <v>0</v>
      </c>
      <c r="U8" s="313">
        <f>SUM(H8:K8)</f>
        <v>0</v>
      </c>
      <c r="V8" s="313">
        <f>SUM(L8:O8)</f>
        <v>0</v>
      </c>
      <c r="W8" s="313">
        <f>SUM(P8:S8)</f>
        <v>0</v>
      </c>
      <c r="X8" s="321"/>
      <c r="Y8" s="321"/>
      <c r="Z8" s="321"/>
      <c r="AA8" s="321"/>
      <c r="AB8" s="321"/>
      <c r="AC8" s="321"/>
      <c r="AD8" s="321"/>
      <c r="AE8" s="321"/>
      <c r="AF8" s="321"/>
      <c r="AG8" s="321"/>
    </row>
    <row r="9" spans="1:33" s="63" customFormat="1" ht="14.25" customHeight="1" x14ac:dyDescent="0.2">
      <c r="A9" s="317">
        <v>2</v>
      </c>
      <c r="B9" s="318" t="s">
        <v>235</v>
      </c>
      <c r="C9" s="319"/>
      <c r="D9" s="320"/>
      <c r="E9" s="320"/>
      <c r="F9" s="320"/>
      <c r="G9" s="320"/>
      <c r="H9" s="320"/>
      <c r="I9" s="320"/>
      <c r="J9" s="320"/>
      <c r="K9" s="320"/>
      <c r="L9" s="320"/>
      <c r="M9" s="320"/>
      <c r="N9" s="320"/>
      <c r="O9" s="320"/>
      <c r="P9" s="320"/>
      <c r="Q9" s="320"/>
      <c r="R9" s="320"/>
      <c r="S9" s="320"/>
      <c r="T9" s="313">
        <f t="shared" ref="T9:T43" si="0">SUM(D9:G9)</f>
        <v>0</v>
      </c>
      <c r="U9" s="313">
        <f t="shared" ref="U9:U43" si="1">SUM(H9:K9)</f>
        <v>0</v>
      </c>
      <c r="V9" s="313">
        <f t="shared" ref="V9:V43" si="2">SUM(L9:O9)</f>
        <v>0</v>
      </c>
      <c r="W9" s="313">
        <f t="shared" ref="W9:W43" si="3">SUM(P9:S9)</f>
        <v>0</v>
      </c>
      <c r="X9" s="321"/>
      <c r="Y9" s="321"/>
      <c r="Z9" s="321"/>
      <c r="AA9" s="321"/>
      <c r="AB9" s="321"/>
      <c r="AC9" s="321"/>
      <c r="AD9" s="321"/>
      <c r="AE9" s="321"/>
      <c r="AF9" s="321"/>
      <c r="AG9" s="321"/>
    </row>
    <row r="10" spans="1:33" s="63" customFormat="1" ht="14.25" customHeight="1" x14ac:dyDescent="0.2">
      <c r="A10" s="317">
        <v>3</v>
      </c>
      <c r="B10" s="318" t="s">
        <v>236</v>
      </c>
      <c r="C10" s="319"/>
      <c r="D10" s="320"/>
      <c r="E10" s="320"/>
      <c r="F10" s="320"/>
      <c r="G10" s="320"/>
      <c r="H10" s="320"/>
      <c r="I10" s="320"/>
      <c r="J10" s="320"/>
      <c r="K10" s="320"/>
      <c r="L10" s="320"/>
      <c r="M10" s="320"/>
      <c r="N10" s="320"/>
      <c r="O10" s="320"/>
      <c r="P10" s="320"/>
      <c r="Q10" s="320"/>
      <c r="R10" s="320"/>
      <c r="S10" s="320"/>
      <c r="T10" s="313">
        <f t="shared" si="0"/>
        <v>0</v>
      </c>
      <c r="U10" s="313">
        <f t="shared" si="1"/>
        <v>0</v>
      </c>
      <c r="V10" s="313">
        <f t="shared" si="2"/>
        <v>0</v>
      </c>
      <c r="W10" s="313">
        <f t="shared" si="3"/>
        <v>0</v>
      </c>
      <c r="X10" s="321"/>
      <c r="Y10" s="321"/>
      <c r="Z10" s="321"/>
      <c r="AA10" s="321"/>
      <c r="AB10" s="321"/>
      <c r="AC10" s="321"/>
      <c r="AD10" s="321"/>
      <c r="AE10" s="321"/>
      <c r="AF10" s="321"/>
      <c r="AG10" s="321"/>
    </row>
    <row r="11" spans="1:33" s="63" customFormat="1" ht="29.25" customHeight="1" x14ac:dyDescent="0.2">
      <c r="A11" s="317">
        <v>4</v>
      </c>
      <c r="B11" s="318" t="s">
        <v>237</v>
      </c>
      <c r="C11" s="319"/>
      <c r="D11" s="320"/>
      <c r="E11" s="320"/>
      <c r="F11" s="320"/>
      <c r="G11" s="320"/>
      <c r="H11" s="320"/>
      <c r="I11" s="320"/>
      <c r="J11" s="320"/>
      <c r="K11" s="320"/>
      <c r="L11" s="320"/>
      <c r="M11" s="320"/>
      <c r="N11" s="320"/>
      <c r="O11" s="320"/>
      <c r="P11" s="320"/>
      <c r="Q11" s="320"/>
      <c r="R11" s="320"/>
      <c r="S11" s="320"/>
      <c r="T11" s="313">
        <f t="shared" si="0"/>
        <v>0</v>
      </c>
      <c r="U11" s="313">
        <f t="shared" si="1"/>
        <v>0</v>
      </c>
      <c r="V11" s="313">
        <f t="shared" si="2"/>
        <v>0</v>
      </c>
      <c r="W11" s="313">
        <f t="shared" si="3"/>
        <v>0</v>
      </c>
      <c r="X11" s="321"/>
      <c r="Y11" s="321"/>
      <c r="Z11" s="321"/>
      <c r="AA11" s="321"/>
      <c r="AB11" s="321"/>
      <c r="AC11" s="321"/>
      <c r="AD11" s="321"/>
      <c r="AE11" s="321"/>
      <c r="AF11" s="321"/>
      <c r="AG11" s="321"/>
    </row>
    <row r="12" spans="1:33" s="63" customFormat="1" ht="18" customHeight="1" x14ac:dyDescent="0.2">
      <c r="A12" s="317">
        <v>5</v>
      </c>
      <c r="B12" s="318" t="s">
        <v>238</v>
      </c>
      <c r="C12" s="319"/>
      <c r="D12" s="320"/>
      <c r="E12" s="320"/>
      <c r="F12" s="320"/>
      <c r="G12" s="320"/>
      <c r="H12" s="320"/>
      <c r="I12" s="320"/>
      <c r="J12" s="320"/>
      <c r="K12" s="320"/>
      <c r="L12" s="320"/>
      <c r="M12" s="320"/>
      <c r="N12" s="320"/>
      <c r="O12" s="320"/>
      <c r="P12" s="320"/>
      <c r="Q12" s="320"/>
      <c r="R12" s="320"/>
      <c r="S12" s="320"/>
      <c r="T12" s="313">
        <f t="shared" si="0"/>
        <v>0</v>
      </c>
      <c r="U12" s="313">
        <f t="shared" si="1"/>
        <v>0</v>
      </c>
      <c r="V12" s="313">
        <f t="shared" si="2"/>
        <v>0</v>
      </c>
      <c r="W12" s="313">
        <f t="shared" si="3"/>
        <v>0</v>
      </c>
      <c r="X12" s="321"/>
      <c r="Y12" s="321"/>
      <c r="Z12" s="321"/>
      <c r="AA12" s="321"/>
      <c r="AB12" s="321"/>
      <c r="AC12" s="321"/>
      <c r="AD12" s="321"/>
      <c r="AE12" s="321"/>
      <c r="AF12" s="321"/>
      <c r="AG12" s="321"/>
    </row>
    <row r="13" spans="1:33" s="63" customFormat="1" ht="14.25" customHeight="1" x14ac:dyDescent="0.2">
      <c r="A13" s="317">
        <v>6</v>
      </c>
      <c r="B13" s="318" t="s">
        <v>239</v>
      </c>
      <c r="C13" s="319"/>
      <c r="D13" s="320"/>
      <c r="E13" s="320"/>
      <c r="F13" s="320"/>
      <c r="G13" s="320"/>
      <c r="H13" s="320"/>
      <c r="I13" s="320"/>
      <c r="J13" s="320"/>
      <c r="K13" s="320"/>
      <c r="L13" s="320"/>
      <c r="M13" s="320"/>
      <c r="N13" s="320"/>
      <c r="O13" s="320"/>
      <c r="P13" s="320"/>
      <c r="Q13" s="320"/>
      <c r="R13" s="320"/>
      <c r="S13" s="320"/>
      <c r="T13" s="313">
        <f t="shared" si="0"/>
        <v>0</v>
      </c>
      <c r="U13" s="313">
        <f t="shared" si="1"/>
        <v>0</v>
      </c>
      <c r="V13" s="313">
        <f t="shared" si="2"/>
        <v>0</v>
      </c>
      <c r="W13" s="313">
        <f t="shared" si="3"/>
        <v>0</v>
      </c>
      <c r="X13" s="321"/>
      <c r="Y13" s="321"/>
      <c r="Z13" s="321"/>
      <c r="AA13" s="321"/>
      <c r="AB13" s="321"/>
      <c r="AC13" s="321"/>
      <c r="AD13" s="321"/>
      <c r="AE13" s="321"/>
      <c r="AF13" s="321"/>
      <c r="AG13" s="321"/>
    </row>
    <row r="14" spans="1:33" s="63" customFormat="1" ht="14.25" customHeight="1" x14ac:dyDescent="0.2">
      <c r="A14" s="317">
        <v>7</v>
      </c>
      <c r="B14" s="318" t="s">
        <v>240</v>
      </c>
      <c r="C14" s="319"/>
      <c r="D14" s="320"/>
      <c r="E14" s="320"/>
      <c r="F14" s="320"/>
      <c r="G14" s="320"/>
      <c r="H14" s="320"/>
      <c r="I14" s="320"/>
      <c r="J14" s="320"/>
      <c r="K14" s="320"/>
      <c r="L14" s="320"/>
      <c r="M14" s="320"/>
      <c r="N14" s="320"/>
      <c r="O14" s="320"/>
      <c r="P14" s="320"/>
      <c r="Q14" s="320"/>
      <c r="R14" s="320"/>
      <c r="S14" s="320"/>
      <c r="T14" s="313">
        <f t="shared" si="0"/>
        <v>0</v>
      </c>
      <c r="U14" s="313">
        <f t="shared" si="1"/>
        <v>0</v>
      </c>
      <c r="V14" s="313">
        <f t="shared" si="2"/>
        <v>0</v>
      </c>
      <c r="W14" s="313">
        <f t="shared" si="3"/>
        <v>0</v>
      </c>
      <c r="X14" s="321"/>
      <c r="Y14" s="321"/>
      <c r="Z14" s="321"/>
      <c r="AA14" s="321"/>
      <c r="AB14" s="321"/>
      <c r="AC14" s="321"/>
      <c r="AD14" s="321"/>
      <c r="AE14" s="321"/>
      <c r="AF14" s="321"/>
      <c r="AG14" s="321"/>
    </row>
    <row r="15" spans="1:33" s="63" customFormat="1" ht="28.5" customHeight="1" x14ac:dyDescent="0.2">
      <c r="A15" s="317">
        <v>8</v>
      </c>
      <c r="B15" s="318" t="s">
        <v>241</v>
      </c>
      <c r="C15" s="319"/>
      <c r="D15" s="320"/>
      <c r="E15" s="320"/>
      <c r="F15" s="320"/>
      <c r="G15" s="320"/>
      <c r="H15" s="320"/>
      <c r="I15" s="320"/>
      <c r="J15" s="320"/>
      <c r="K15" s="320"/>
      <c r="L15" s="320"/>
      <c r="M15" s="320"/>
      <c r="N15" s="320"/>
      <c r="O15" s="320"/>
      <c r="P15" s="320"/>
      <c r="Q15" s="320"/>
      <c r="R15" s="320"/>
      <c r="S15" s="320"/>
      <c r="T15" s="313">
        <f t="shared" si="0"/>
        <v>0</v>
      </c>
      <c r="U15" s="313">
        <f t="shared" si="1"/>
        <v>0</v>
      </c>
      <c r="V15" s="313">
        <f t="shared" si="2"/>
        <v>0</v>
      </c>
      <c r="W15" s="313">
        <f t="shared" si="3"/>
        <v>0</v>
      </c>
      <c r="X15" s="321"/>
      <c r="Y15" s="321"/>
      <c r="Z15" s="321"/>
      <c r="AA15" s="321"/>
      <c r="AB15" s="321"/>
      <c r="AC15" s="321"/>
      <c r="AD15" s="321"/>
      <c r="AE15" s="321"/>
      <c r="AF15" s="321"/>
      <c r="AG15" s="321"/>
    </row>
    <row r="16" spans="1:33" s="63" customFormat="1" ht="13.5" customHeight="1" x14ac:dyDescent="0.2">
      <c r="A16" s="317">
        <v>9</v>
      </c>
      <c r="B16" s="318" t="s">
        <v>6</v>
      </c>
      <c r="C16" s="319"/>
      <c r="D16" s="320"/>
      <c r="E16" s="320"/>
      <c r="F16" s="320"/>
      <c r="G16" s="320"/>
      <c r="H16" s="320"/>
      <c r="I16" s="320"/>
      <c r="J16" s="320"/>
      <c r="K16" s="320"/>
      <c r="L16" s="320"/>
      <c r="M16" s="320"/>
      <c r="N16" s="320"/>
      <c r="O16" s="320"/>
      <c r="P16" s="320"/>
      <c r="Q16" s="320"/>
      <c r="R16" s="320"/>
      <c r="S16" s="320"/>
      <c r="T16" s="313">
        <f t="shared" si="0"/>
        <v>0</v>
      </c>
      <c r="U16" s="313">
        <f t="shared" si="1"/>
        <v>0</v>
      </c>
      <c r="V16" s="313">
        <f t="shared" si="2"/>
        <v>0</v>
      </c>
      <c r="W16" s="313">
        <f t="shared" si="3"/>
        <v>0</v>
      </c>
      <c r="X16" s="321"/>
      <c r="Y16" s="321"/>
      <c r="Z16" s="321"/>
      <c r="AA16" s="321"/>
      <c r="AB16" s="321"/>
      <c r="AC16" s="321"/>
      <c r="AD16" s="321"/>
      <c r="AE16" s="321"/>
      <c r="AF16" s="321"/>
      <c r="AG16" s="321"/>
    </row>
    <row r="17" spans="1:33" s="324" customFormat="1" ht="18" customHeight="1" x14ac:dyDescent="0.2">
      <c r="A17" s="899" t="s">
        <v>464</v>
      </c>
      <c r="B17" s="899"/>
      <c r="C17" s="322">
        <f t="shared" ref="C17:AG17" si="4">SUM(C8:C16)</f>
        <v>0</v>
      </c>
      <c r="D17" s="323">
        <f t="shared" si="4"/>
        <v>0</v>
      </c>
      <c r="E17" s="323">
        <f t="shared" si="4"/>
        <v>0</v>
      </c>
      <c r="F17" s="323">
        <f t="shared" si="4"/>
        <v>0</v>
      </c>
      <c r="G17" s="323">
        <f t="shared" si="4"/>
        <v>0</v>
      </c>
      <c r="H17" s="323">
        <f t="shared" si="4"/>
        <v>0</v>
      </c>
      <c r="I17" s="323">
        <f t="shared" si="4"/>
        <v>0</v>
      </c>
      <c r="J17" s="323">
        <f t="shared" si="4"/>
        <v>0</v>
      </c>
      <c r="K17" s="323">
        <f t="shared" si="4"/>
        <v>0</v>
      </c>
      <c r="L17" s="323">
        <f t="shared" si="4"/>
        <v>0</v>
      </c>
      <c r="M17" s="323">
        <f t="shared" si="4"/>
        <v>0</v>
      </c>
      <c r="N17" s="323">
        <f t="shared" si="4"/>
        <v>0</v>
      </c>
      <c r="O17" s="323">
        <f t="shared" si="4"/>
        <v>0</v>
      </c>
      <c r="P17" s="323">
        <f t="shared" si="4"/>
        <v>0</v>
      </c>
      <c r="Q17" s="323">
        <f t="shared" si="4"/>
        <v>0</v>
      </c>
      <c r="R17" s="323">
        <f t="shared" si="4"/>
        <v>0</v>
      </c>
      <c r="S17" s="323">
        <f t="shared" si="4"/>
        <v>0</v>
      </c>
      <c r="T17" s="322">
        <f t="shared" si="4"/>
        <v>0</v>
      </c>
      <c r="U17" s="322">
        <f t="shared" si="4"/>
        <v>0</v>
      </c>
      <c r="V17" s="322">
        <f t="shared" si="4"/>
        <v>0</v>
      </c>
      <c r="W17" s="322">
        <f t="shared" si="4"/>
        <v>0</v>
      </c>
      <c r="X17" s="322">
        <f t="shared" si="4"/>
        <v>0</v>
      </c>
      <c r="Y17" s="322">
        <f t="shared" si="4"/>
        <v>0</v>
      </c>
      <c r="Z17" s="322">
        <f t="shared" si="4"/>
        <v>0</v>
      </c>
      <c r="AA17" s="322">
        <f t="shared" si="4"/>
        <v>0</v>
      </c>
      <c r="AB17" s="322">
        <f t="shared" si="4"/>
        <v>0</v>
      </c>
      <c r="AC17" s="322">
        <f t="shared" si="4"/>
        <v>0</v>
      </c>
      <c r="AD17" s="322">
        <f t="shared" si="4"/>
        <v>0</v>
      </c>
      <c r="AE17" s="322">
        <f t="shared" si="4"/>
        <v>0</v>
      </c>
      <c r="AF17" s="322">
        <f t="shared" si="4"/>
        <v>0</v>
      </c>
      <c r="AG17" s="322">
        <f t="shared" si="4"/>
        <v>0</v>
      </c>
    </row>
    <row r="18" spans="1:33" s="63" customFormat="1" ht="14.25" customHeight="1" x14ac:dyDescent="0.2">
      <c r="A18" s="317">
        <v>10</v>
      </c>
      <c r="B18" s="318" t="s">
        <v>465</v>
      </c>
      <c r="C18" s="319"/>
      <c r="D18" s="320"/>
      <c r="E18" s="320"/>
      <c r="F18" s="320"/>
      <c r="G18" s="320"/>
      <c r="H18" s="320"/>
      <c r="I18" s="320"/>
      <c r="J18" s="320"/>
      <c r="K18" s="320"/>
      <c r="L18" s="320"/>
      <c r="M18" s="320"/>
      <c r="N18" s="320"/>
      <c r="O18" s="320"/>
      <c r="P18" s="320"/>
      <c r="Q18" s="320"/>
      <c r="R18" s="320"/>
      <c r="S18" s="320"/>
      <c r="T18" s="313">
        <f>SUM(D18:G18)</f>
        <v>0</v>
      </c>
      <c r="U18" s="313">
        <f t="shared" si="1"/>
        <v>0</v>
      </c>
      <c r="V18" s="313">
        <f t="shared" si="2"/>
        <v>0</v>
      </c>
      <c r="W18" s="313">
        <f t="shared" si="3"/>
        <v>0</v>
      </c>
      <c r="X18" s="321"/>
      <c r="Y18" s="321"/>
      <c r="Z18" s="321"/>
      <c r="AA18" s="321"/>
      <c r="AB18" s="321"/>
      <c r="AC18" s="321"/>
      <c r="AD18" s="321"/>
      <c r="AE18" s="321"/>
      <c r="AF18" s="321"/>
      <c r="AG18" s="321"/>
    </row>
    <row r="19" spans="1:33" s="63" customFormat="1" ht="30" customHeight="1" x14ac:dyDescent="0.2">
      <c r="A19" s="317">
        <v>11</v>
      </c>
      <c r="B19" s="318" t="s">
        <v>466</v>
      </c>
      <c r="C19" s="319"/>
      <c r="D19" s="320"/>
      <c r="E19" s="320"/>
      <c r="F19" s="320"/>
      <c r="G19" s="320"/>
      <c r="H19" s="320"/>
      <c r="I19" s="320"/>
      <c r="J19" s="320"/>
      <c r="K19" s="320"/>
      <c r="L19" s="320"/>
      <c r="M19" s="320"/>
      <c r="N19" s="320"/>
      <c r="O19" s="320"/>
      <c r="P19" s="320"/>
      <c r="Q19" s="320"/>
      <c r="R19" s="320"/>
      <c r="S19" s="320"/>
      <c r="T19" s="313">
        <f t="shared" si="0"/>
        <v>0</v>
      </c>
      <c r="U19" s="313">
        <f t="shared" si="1"/>
        <v>0</v>
      </c>
      <c r="V19" s="313">
        <f t="shared" si="2"/>
        <v>0</v>
      </c>
      <c r="W19" s="313">
        <f t="shared" si="3"/>
        <v>0</v>
      </c>
      <c r="X19" s="321"/>
      <c r="Y19" s="321"/>
      <c r="Z19" s="321"/>
      <c r="AA19" s="321"/>
      <c r="AB19" s="321"/>
      <c r="AC19" s="321"/>
      <c r="AD19" s="321"/>
      <c r="AE19" s="321"/>
      <c r="AF19" s="321"/>
      <c r="AG19" s="321"/>
    </row>
    <row r="20" spans="1:33" s="63" customFormat="1" ht="14.25" customHeight="1" x14ac:dyDescent="0.2">
      <c r="A20" s="317">
        <v>12</v>
      </c>
      <c r="B20" s="318" t="s">
        <v>467</v>
      </c>
      <c r="C20" s="319"/>
      <c r="D20" s="320"/>
      <c r="E20" s="320"/>
      <c r="F20" s="320"/>
      <c r="G20" s="320"/>
      <c r="H20" s="320"/>
      <c r="I20" s="320"/>
      <c r="J20" s="320"/>
      <c r="K20" s="320"/>
      <c r="L20" s="320"/>
      <c r="M20" s="320"/>
      <c r="N20" s="320"/>
      <c r="O20" s="320"/>
      <c r="P20" s="320"/>
      <c r="Q20" s="320"/>
      <c r="R20" s="320"/>
      <c r="S20" s="320"/>
      <c r="T20" s="313">
        <f t="shared" si="0"/>
        <v>0</v>
      </c>
      <c r="U20" s="313">
        <f t="shared" si="1"/>
        <v>0</v>
      </c>
      <c r="V20" s="313">
        <f t="shared" si="2"/>
        <v>0</v>
      </c>
      <c r="W20" s="313">
        <f t="shared" si="3"/>
        <v>0</v>
      </c>
      <c r="X20" s="321"/>
      <c r="Y20" s="321"/>
      <c r="Z20" s="321"/>
      <c r="AA20" s="321"/>
      <c r="AB20" s="321"/>
      <c r="AC20" s="321"/>
      <c r="AD20" s="321"/>
      <c r="AE20" s="321"/>
      <c r="AF20" s="321"/>
      <c r="AG20" s="321"/>
    </row>
    <row r="21" spans="1:33" s="63" customFormat="1" ht="59.25" customHeight="1" x14ac:dyDescent="0.2">
      <c r="A21" s="317">
        <v>13</v>
      </c>
      <c r="B21" s="318" t="s">
        <v>468</v>
      </c>
      <c r="C21" s="319"/>
      <c r="D21" s="320"/>
      <c r="E21" s="320"/>
      <c r="F21" s="320"/>
      <c r="G21" s="320"/>
      <c r="H21" s="320"/>
      <c r="I21" s="320"/>
      <c r="J21" s="320"/>
      <c r="K21" s="320"/>
      <c r="L21" s="320"/>
      <c r="M21" s="320"/>
      <c r="N21" s="320"/>
      <c r="O21" s="320"/>
      <c r="P21" s="320"/>
      <c r="Q21" s="320"/>
      <c r="R21" s="320"/>
      <c r="S21" s="320"/>
      <c r="T21" s="313">
        <f t="shared" si="0"/>
        <v>0</v>
      </c>
      <c r="U21" s="313">
        <f t="shared" si="1"/>
        <v>0</v>
      </c>
      <c r="V21" s="313">
        <f t="shared" si="2"/>
        <v>0</v>
      </c>
      <c r="W21" s="313">
        <f t="shared" si="3"/>
        <v>0</v>
      </c>
      <c r="X21" s="321"/>
      <c r="Y21" s="321"/>
      <c r="Z21" s="321"/>
      <c r="AA21" s="321"/>
      <c r="AB21" s="321"/>
      <c r="AC21" s="321"/>
      <c r="AD21" s="321"/>
      <c r="AE21" s="321"/>
      <c r="AF21" s="321"/>
      <c r="AG21" s="321"/>
    </row>
    <row r="22" spans="1:33" s="63" customFormat="1" ht="15" customHeight="1" x14ac:dyDescent="0.2">
      <c r="A22" s="899" t="s">
        <v>469</v>
      </c>
      <c r="B22" s="899"/>
      <c r="C22" s="322">
        <f t="shared" ref="C22:AG24" si="5">SUM(C18:C21)</f>
        <v>0</v>
      </c>
      <c r="D22" s="323">
        <f t="shared" si="5"/>
        <v>0</v>
      </c>
      <c r="E22" s="323">
        <f t="shared" si="5"/>
        <v>0</v>
      </c>
      <c r="F22" s="323">
        <f t="shared" si="5"/>
        <v>0</v>
      </c>
      <c r="G22" s="323">
        <f t="shared" si="5"/>
        <v>0</v>
      </c>
      <c r="H22" s="323">
        <f t="shared" si="5"/>
        <v>0</v>
      </c>
      <c r="I22" s="323">
        <f t="shared" si="5"/>
        <v>0</v>
      </c>
      <c r="J22" s="323">
        <f t="shared" si="5"/>
        <v>0</v>
      </c>
      <c r="K22" s="323">
        <f t="shared" si="5"/>
        <v>0</v>
      </c>
      <c r="L22" s="323">
        <f t="shared" si="5"/>
        <v>0</v>
      </c>
      <c r="M22" s="323">
        <f t="shared" si="5"/>
        <v>0</v>
      </c>
      <c r="N22" s="323">
        <f t="shared" si="5"/>
        <v>0</v>
      </c>
      <c r="O22" s="323">
        <f t="shared" si="5"/>
        <v>0</v>
      </c>
      <c r="P22" s="323">
        <f t="shared" si="5"/>
        <v>0</v>
      </c>
      <c r="Q22" s="323">
        <f t="shared" si="5"/>
        <v>0</v>
      </c>
      <c r="R22" s="323">
        <f t="shared" si="5"/>
        <v>0</v>
      </c>
      <c r="S22" s="323">
        <f t="shared" si="5"/>
        <v>0</v>
      </c>
      <c r="T22" s="322">
        <f t="shared" si="5"/>
        <v>0</v>
      </c>
      <c r="U22" s="322">
        <f t="shared" si="5"/>
        <v>0</v>
      </c>
      <c r="V22" s="322">
        <f t="shared" si="5"/>
        <v>0</v>
      </c>
      <c r="W22" s="322">
        <f t="shared" si="5"/>
        <v>0</v>
      </c>
      <c r="X22" s="322">
        <f t="shared" si="5"/>
        <v>0</v>
      </c>
      <c r="Y22" s="322">
        <f t="shared" si="5"/>
        <v>0</v>
      </c>
      <c r="Z22" s="322">
        <f t="shared" si="5"/>
        <v>0</v>
      </c>
      <c r="AA22" s="322">
        <f t="shared" si="5"/>
        <v>0</v>
      </c>
      <c r="AB22" s="322">
        <f t="shared" si="5"/>
        <v>0</v>
      </c>
      <c r="AC22" s="322">
        <f t="shared" si="5"/>
        <v>0</v>
      </c>
      <c r="AD22" s="322">
        <f t="shared" si="5"/>
        <v>0</v>
      </c>
      <c r="AE22" s="322">
        <f t="shared" si="5"/>
        <v>0</v>
      </c>
      <c r="AF22" s="322">
        <f t="shared" si="5"/>
        <v>0</v>
      </c>
      <c r="AG22" s="322">
        <f t="shared" si="5"/>
        <v>0</v>
      </c>
    </row>
    <row r="23" spans="1:33" s="63" customFormat="1" ht="15" customHeight="1" x14ac:dyDescent="0.2">
      <c r="A23" s="325">
        <v>14</v>
      </c>
      <c r="B23" s="326" t="s">
        <v>470</v>
      </c>
      <c r="C23" s="327"/>
      <c r="D23" s="328"/>
      <c r="E23" s="328"/>
      <c r="F23" s="328"/>
      <c r="G23" s="328"/>
      <c r="H23" s="328"/>
      <c r="I23" s="328"/>
      <c r="J23" s="328"/>
      <c r="K23" s="328"/>
      <c r="L23" s="328"/>
      <c r="M23" s="328"/>
      <c r="N23" s="328"/>
      <c r="O23" s="328"/>
      <c r="P23" s="328"/>
      <c r="Q23" s="328"/>
      <c r="R23" s="328"/>
      <c r="S23" s="328"/>
      <c r="T23" s="322">
        <f t="shared" si="5"/>
        <v>0</v>
      </c>
      <c r="U23" s="322">
        <f t="shared" si="5"/>
        <v>0</v>
      </c>
      <c r="V23" s="322">
        <f t="shared" si="5"/>
        <v>0</v>
      </c>
      <c r="W23" s="322">
        <f t="shared" si="5"/>
        <v>0</v>
      </c>
      <c r="X23" s="327"/>
      <c r="Y23" s="327"/>
      <c r="Z23" s="327"/>
      <c r="AA23" s="327"/>
      <c r="AB23" s="327"/>
      <c r="AC23" s="327"/>
      <c r="AD23" s="327"/>
      <c r="AE23" s="327"/>
      <c r="AF23" s="327"/>
      <c r="AG23" s="327"/>
    </row>
    <row r="24" spans="1:33" s="63" customFormat="1" ht="15" customHeight="1" x14ac:dyDescent="0.2">
      <c r="A24" s="900" t="s">
        <v>471</v>
      </c>
      <c r="B24" s="900"/>
      <c r="C24" s="322">
        <f t="shared" ref="C24:S24" si="6">C23+C22+C17</f>
        <v>0</v>
      </c>
      <c r="D24" s="323">
        <f t="shared" si="6"/>
        <v>0</v>
      </c>
      <c r="E24" s="323">
        <f t="shared" si="6"/>
        <v>0</v>
      </c>
      <c r="F24" s="323">
        <f t="shared" si="6"/>
        <v>0</v>
      </c>
      <c r="G24" s="323">
        <f t="shared" si="6"/>
        <v>0</v>
      </c>
      <c r="H24" s="323">
        <f t="shared" si="6"/>
        <v>0</v>
      </c>
      <c r="I24" s="323">
        <f t="shared" si="6"/>
        <v>0</v>
      </c>
      <c r="J24" s="323">
        <f t="shared" si="6"/>
        <v>0</v>
      </c>
      <c r="K24" s="323">
        <f t="shared" si="6"/>
        <v>0</v>
      </c>
      <c r="L24" s="323">
        <f t="shared" si="6"/>
        <v>0</v>
      </c>
      <c r="M24" s="323">
        <f t="shared" si="6"/>
        <v>0</v>
      </c>
      <c r="N24" s="323">
        <f t="shared" si="6"/>
        <v>0</v>
      </c>
      <c r="O24" s="323">
        <f t="shared" si="6"/>
        <v>0</v>
      </c>
      <c r="P24" s="323">
        <f t="shared" si="6"/>
        <v>0</v>
      </c>
      <c r="Q24" s="323">
        <f t="shared" si="6"/>
        <v>0</v>
      </c>
      <c r="R24" s="323">
        <f t="shared" si="6"/>
        <v>0</v>
      </c>
      <c r="S24" s="323">
        <f t="shared" si="6"/>
        <v>0</v>
      </c>
      <c r="T24" s="322">
        <f t="shared" si="5"/>
        <v>0</v>
      </c>
      <c r="U24" s="322">
        <f t="shared" si="5"/>
        <v>0</v>
      </c>
      <c r="V24" s="322">
        <f t="shared" si="5"/>
        <v>0</v>
      </c>
      <c r="W24" s="322">
        <f t="shared" si="5"/>
        <v>0</v>
      </c>
      <c r="X24" s="322">
        <f t="shared" ref="X24:AG24" si="7">X23+X22+X17</f>
        <v>0</v>
      </c>
      <c r="Y24" s="322">
        <f t="shared" si="7"/>
        <v>0</v>
      </c>
      <c r="Z24" s="322">
        <f t="shared" si="7"/>
        <v>0</v>
      </c>
      <c r="AA24" s="322">
        <f t="shared" si="7"/>
        <v>0</v>
      </c>
      <c r="AB24" s="322">
        <f t="shared" si="7"/>
        <v>0</v>
      </c>
      <c r="AC24" s="322">
        <f t="shared" si="7"/>
        <v>0</v>
      </c>
      <c r="AD24" s="322">
        <f t="shared" si="7"/>
        <v>0</v>
      </c>
      <c r="AE24" s="322">
        <f t="shared" si="7"/>
        <v>0</v>
      </c>
      <c r="AF24" s="322">
        <f t="shared" si="7"/>
        <v>0</v>
      </c>
      <c r="AG24" s="322">
        <f t="shared" si="7"/>
        <v>0</v>
      </c>
    </row>
    <row r="25" spans="1:33" s="63" customFormat="1" ht="18" customHeight="1" x14ac:dyDescent="0.2">
      <c r="A25" s="329"/>
      <c r="B25" s="896" t="s">
        <v>472</v>
      </c>
      <c r="C25" s="897"/>
      <c r="D25" s="897"/>
      <c r="E25" s="897"/>
      <c r="F25" s="897"/>
      <c r="G25" s="897"/>
      <c r="H25" s="897"/>
      <c r="I25" s="897"/>
      <c r="J25" s="897"/>
      <c r="K25" s="897"/>
      <c r="L25" s="897"/>
      <c r="M25" s="897"/>
      <c r="N25" s="897"/>
      <c r="O25" s="897"/>
      <c r="P25" s="897"/>
      <c r="Q25" s="897"/>
      <c r="R25" s="897"/>
      <c r="S25" s="897"/>
      <c r="T25" s="897"/>
      <c r="U25" s="897"/>
      <c r="V25" s="897"/>
      <c r="W25" s="898"/>
      <c r="X25" s="316"/>
      <c r="Y25" s="316"/>
      <c r="Z25" s="316"/>
      <c r="AA25" s="316"/>
      <c r="AB25" s="316"/>
      <c r="AC25" s="316"/>
      <c r="AD25" s="316"/>
      <c r="AE25" s="316"/>
      <c r="AF25" s="316"/>
      <c r="AG25" s="316"/>
    </row>
    <row r="26" spans="1:33" s="63" customFormat="1" ht="26.25" customHeight="1" x14ac:dyDescent="0.2">
      <c r="A26" s="317">
        <v>1</v>
      </c>
      <c r="B26" s="318" t="s">
        <v>243</v>
      </c>
      <c r="C26" s="319"/>
      <c r="D26" s="320"/>
      <c r="E26" s="320"/>
      <c r="F26" s="320"/>
      <c r="G26" s="320"/>
      <c r="H26" s="320"/>
      <c r="I26" s="320"/>
      <c r="J26" s="320"/>
      <c r="K26" s="320"/>
      <c r="L26" s="320"/>
      <c r="M26" s="320"/>
      <c r="N26" s="320"/>
      <c r="O26" s="320"/>
      <c r="P26" s="320"/>
      <c r="Q26" s="320"/>
      <c r="R26" s="320"/>
      <c r="S26" s="320"/>
      <c r="T26" s="313">
        <f>SUM(D26:G26)</f>
        <v>0</v>
      </c>
      <c r="U26" s="313">
        <f>SUM(H26:K26)</f>
        <v>0</v>
      </c>
      <c r="V26" s="313">
        <f>SUM(L26:O26)</f>
        <v>0</v>
      </c>
      <c r="W26" s="313">
        <f>SUM(P26:S26)</f>
        <v>0</v>
      </c>
      <c r="X26" s="321"/>
      <c r="Y26" s="321"/>
      <c r="Z26" s="321"/>
      <c r="AA26" s="321"/>
      <c r="AB26" s="321"/>
      <c r="AC26" s="321"/>
      <c r="AD26" s="321"/>
      <c r="AE26" s="321"/>
      <c r="AF26" s="321"/>
      <c r="AG26" s="321"/>
    </row>
    <row r="27" spans="1:33" s="63" customFormat="1" ht="18" customHeight="1" x14ac:dyDescent="0.2">
      <c r="A27" s="317">
        <v>2</v>
      </c>
      <c r="B27" s="318" t="s">
        <v>473</v>
      </c>
      <c r="C27" s="319"/>
      <c r="D27" s="320"/>
      <c r="E27" s="320"/>
      <c r="F27" s="320"/>
      <c r="G27" s="320"/>
      <c r="H27" s="320"/>
      <c r="I27" s="320"/>
      <c r="J27" s="320"/>
      <c r="K27" s="320"/>
      <c r="L27" s="320"/>
      <c r="M27" s="320"/>
      <c r="N27" s="320"/>
      <c r="O27" s="320"/>
      <c r="P27" s="320"/>
      <c r="Q27" s="320"/>
      <c r="R27" s="320"/>
      <c r="S27" s="320"/>
      <c r="T27" s="313">
        <f t="shared" si="0"/>
        <v>0</v>
      </c>
      <c r="U27" s="313">
        <f t="shared" si="1"/>
        <v>0</v>
      </c>
      <c r="V27" s="313">
        <f t="shared" si="2"/>
        <v>0</v>
      </c>
      <c r="W27" s="313">
        <f t="shared" si="3"/>
        <v>0</v>
      </c>
      <c r="X27" s="321"/>
      <c r="Y27" s="321"/>
      <c r="Z27" s="321"/>
      <c r="AA27" s="321"/>
      <c r="AB27" s="321"/>
      <c r="AC27" s="321"/>
      <c r="AD27" s="321"/>
      <c r="AE27" s="321"/>
      <c r="AF27" s="321"/>
      <c r="AG27" s="321"/>
    </row>
    <row r="28" spans="1:33" s="63" customFormat="1" ht="14.25" customHeight="1" x14ac:dyDescent="0.2">
      <c r="A28" s="317">
        <v>3</v>
      </c>
      <c r="B28" s="318" t="s">
        <v>474</v>
      </c>
      <c r="C28" s="319"/>
      <c r="D28" s="320"/>
      <c r="E28" s="320"/>
      <c r="F28" s="320"/>
      <c r="G28" s="320"/>
      <c r="H28" s="320"/>
      <c r="I28" s="320"/>
      <c r="J28" s="320"/>
      <c r="K28" s="320"/>
      <c r="L28" s="320"/>
      <c r="M28" s="320"/>
      <c r="N28" s="320"/>
      <c r="O28" s="320"/>
      <c r="P28" s="320"/>
      <c r="Q28" s="320"/>
      <c r="R28" s="320"/>
      <c r="S28" s="320"/>
      <c r="T28" s="313">
        <f t="shared" si="0"/>
        <v>0</v>
      </c>
      <c r="U28" s="313">
        <f t="shared" si="1"/>
        <v>0</v>
      </c>
      <c r="V28" s="313">
        <f t="shared" si="2"/>
        <v>0</v>
      </c>
      <c r="W28" s="313">
        <f t="shared" si="3"/>
        <v>0</v>
      </c>
      <c r="X28" s="321"/>
      <c r="Y28" s="321"/>
      <c r="Z28" s="321"/>
      <c r="AA28" s="321"/>
      <c r="AB28" s="321"/>
      <c r="AC28" s="321"/>
      <c r="AD28" s="321"/>
      <c r="AE28" s="321"/>
      <c r="AF28" s="321"/>
      <c r="AG28" s="321"/>
    </row>
    <row r="29" spans="1:33" s="63" customFormat="1" ht="14.25" customHeight="1" x14ac:dyDescent="0.2">
      <c r="A29" s="317">
        <v>4</v>
      </c>
      <c r="B29" s="318" t="s">
        <v>245</v>
      </c>
      <c r="C29" s="319"/>
      <c r="D29" s="320"/>
      <c r="E29" s="320"/>
      <c r="F29" s="320"/>
      <c r="G29" s="320"/>
      <c r="H29" s="320"/>
      <c r="I29" s="320"/>
      <c r="J29" s="320"/>
      <c r="K29" s="320"/>
      <c r="L29" s="320"/>
      <c r="M29" s="320"/>
      <c r="N29" s="320"/>
      <c r="O29" s="320"/>
      <c r="P29" s="320"/>
      <c r="Q29" s="320"/>
      <c r="R29" s="320"/>
      <c r="S29" s="320"/>
      <c r="T29" s="313">
        <f t="shared" si="0"/>
        <v>0</v>
      </c>
      <c r="U29" s="313">
        <f t="shared" si="1"/>
        <v>0</v>
      </c>
      <c r="V29" s="313">
        <f t="shared" si="2"/>
        <v>0</v>
      </c>
      <c r="W29" s="313">
        <f t="shared" si="3"/>
        <v>0</v>
      </c>
      <c r="X29" s="321"/>
      <c r="Y29" s="321"/>
      <c r="Z29" s="321"/>
      <c r="AA29" s="321"/>
      <c r="AB29" s="321"/>
      <c r="AC29" s="321"/>
      <c r="AD29" s="321"/>
      <c r="AE29" s="321"/>
      <c r="AF29" s="321"/>
      <c r="AG29" s="321"/>
    </row>
    <row r="30" spans="1:33" s="63" customFormat="1" ht="14.25" customHeight="1" x14ac:dyDescent="0.2">
      <c r="A30" s="899" t="s">
        <v>242</v>
      </c>
      <c r="B30" s="899" t="s">
        <v>242</v>
      </c>
      <c r="C30" s="322">
        <f>SUM(C26:C29)</f>
        <v>0</v>
      </c>
      <c r="D30" s="323">
        <f t="shared" ref="D30:S30" si="8">SUM(D26:D29)</f>
        <v>0</v>
      </c>
      <c r="E30" s="323">
        <f t="shared" si="8"/>
        <v>0</v>
      </c>
      <c r="F30" s="323">
        <f t="shared" si="8"/>
        <v>0</v>
      </c>
      <c r="G30" s="323">
        <f t="shared" si="8"/>
        <v>0</v>
      </c>
      <c r="H30" s="323">
        <f t="shared" si="8"/>
        <v>0</v>
      </c>
      <c r="I30" s="323">
        <f t="shared" si="8"/>
        <v>0</v>
      </c>
      <c r="J30" s="323">
        <f t="shared" si="8"/>
        <v>0</v>
      </c>
      <c r="K30" s="323">
        <f t="shared" si="8"/>
        <v>0</v>
      </c>
      <c r="L30" s="323">
        <f t="shared" si="8"/>
        <v>0</v>
      </c>
      <c r="M30" s="323">
        <f t="shared" si="8"/>
        <v>0</v>
      </c>
      <c r="N30" s="323">
        <f t="shared" si="8"/>
        <v>0</v>
      </c>
      <c r="O30" s="323">
        <f t="shared" si="8"/>
        <v>0</v>
      </c>
      <c r="P30" s="323">
        <f t="shared" si="8"/>
        <v>0</v>
      </c>
      <c r="Q30" s="323">
        <f t="shared" si="8"/>
        <v>0</v>
      </c>
      <c r="R30" s="323">
        <f t="shared" si="8"/>
        <v>0</v>
      </c>
      <c r="S30" s="323">
        <f t="shared" si="8"/>
        <v>0</v>
      </c>
      <c r="T30" s="322">
        <f>SUM(T26:T29)</f>
        <v>0</v>
      </c>
      <c r="U30" s="322">
        <f t="shared" ref="U30:AF30" si="9">SUM(U26:U29)</f>
        <v>0</v>
      </c>
      <c r="V30" s="322">
        <f t="shared" si="9"/>
        <v>0</v>
      </c>
      <c r="W30" s="322">
        <f t="shared" si="9"/>
        <v>0</v>
      </c>
      <c r="X30" s="322">
        <f t="shared" si="9"/>
        <v>0</v>
      </c>
      <c r="Y30" s="322">
        <f t="shared" si="9"/>
        <v>0</v>
      </c>
      <c r="Z30" s="322">
        <f t="shared" si="9"/>
        <v>0</v>
      </c>
      <c r="AA30" s="322">
        <f t="shared" si="9"/>
        <v>0</v>
      </c>
      <c r="AB30" s="322">
        <f t="shared" si="9"/>
        <v>0</v>
      </c>
      <c r="AC30" s="322">
        <f t="shared" si="9"/>
        <v>0</v>
      </c>
      <c r="AD30" s="322">
        <f t="shared" si="9"/>
        <v>0</v>
      </c>
      <c r="AE30" s="322">
        <f t="shared" si="9"/>
        <v>0</v>
      </c>
      <c r="AF30" s="322">
        <f t="shared" si="9"/>
        <v>0</v>
      </c>
      <c r="AG30" s="322">
        <f>SUM(AG26:AG29)</f>
        <v>0</v>
      </c>
    </row>
    <row r="31" spans="1:33" s="63" customFormat="1" ht="14.25" customHeight="1" x14ac:dyDescent="0.2">
      <c r="A31" s="317">
        <v>5</v>
      </c>
      <c r="B31" s="318" t="s">
        <v>475</v>
      </c>
      <c r="C31" s="319"/>
      <c r="D31" s="320"/>
      <c r="E31" s="320"/>
      <c r="F31" s="320"/>
      <c r="G31" s="320"/>
      <c r="H31" s="320"/>
      <c r="I31" s="320"/>
      <c r="J31" s="320"/>
      <c r="K31" s="320"/>
      <c r="L31" s="320"/>
      <c r="M31" s="320"/>
      <c r="N31" s="320"/>
      <c r="O31" s="320"/>
      <c r="P31" s="320"/>
      <c r="Q31" s="320"/>
      <c r="R31" s="320"/>
      <c r="S31" s="320"/>
      <c r="T31" s="313">
        <f>SUM(D31:G31)</f>
        <v>0</v>
      </c>
      <c r="U31" s="313">
        <f t="shared" si="1"/>
        <v>0</v>
      </c>
      <c r="V31" s="313">
        <f t="shared" si="2"/>
        <v>0</v>
      </c>
      <c r="W31" s="313">
        <f t="shared" si="3"/>
        <v>0</v>
      </c>
      <c r="X31" s="321"/>
      <c r="Y31" s="321"/>
      <c r="Z31" s="321"/>
      <c r="AA31" s="321"/>
      <c r="AB31" s="321"/>
      <c r="AC31" s="321"/>
      <c r="AD31" s="321"/>
      <c r="AE31" s="321"/>
      <c r="AF31" s="321"/>
      <c r="AG31" s="321"/>
    </row>
    <row r="32" spans="1:33" s="63" customFormat="1" ht="24.75" customHeight="1" x14ac:dyDescent="0.2">
      <c r="A32" s="317">
        <v>6</v>
      </c>
      <c r="B32" s="318" t="s">
        <v>476</v>
      </c>
      <c r="C32" s="330">
        <f>C31*22.537%</f>
        <v>0</v>
      </c>
      <c r="D32" s="331">
        <f t="shared" ref="D32:S32" si="10">D31*22.537%</f>
        <v>0</v>
      </c>
      <c r="E32" s="331">
        <f t="shared" si="10"/>
        <v>0</v>
      </c>
      <c r="F32" s="331">
        <f t="shared" si="10"/>
        <v>0</v>
      </c>
      <c r="G32" s="331">
        <f t="shared" si="10"/>
        <v>0</v>
      </c>
      <c r="H32" s="331">
        <f t="shared" si="10"/>
        <v>0</v>
      </c>
      <c r="I32" s="331">
        <f t="shared" si="10"/>
        <v>0</v>
      </c>
      <c r="J32" s="331">
        <f t="shared" si="10"/>
        <v>0</v>
      </c>
      <c r="K32" s="331">
        <f t="shared" si="10"/>
        <v>0</v>
      </c>
      <c r="L32" s="331">
        <f t="shared" si="10"/>
        <v>0</v>
      </c>
      <c r="M32" s="331">
        <f t="shared" si="10"/>
        <v>0</v>
      </c>
      <c r="N32" s="331">
        <f t="shared" si="10"/>
        <v>0</v>
      </c>
      <c r="O32" s="331">
        <f t="shared" si="10"/>
        <v>0</v>
      </c>
      <c r="P32" s="331">
        <f t="shared" si="10"/>
        <v>0</v>
      </c>
      <c r="Q32" s="331">
        <f t="shared" si="10"/>
        <v>0</v>
      </c>
      <c r="R32" s="331">
        <f t="shared" si="10"/>
        <v>0</v>
      </c>
      <c r="S32" s="331">
        <f t="shared" si="10"/>
        <v>0</v>
      </c>
      <c r="T32" s="330">
        <f>T31*22.537%</f>
        <v>0</v>
      </c>
      <c r="U32" s="330">
        <f t="shared" ref="U32:AG32" si="11">U31*22.537%</f>
        <v>0</v>
      </c>
      <c r="V32" s="330">
        <f t="shared" si="11"/>
        <v>0</v>
      </c>
      <c r="W32" s="330">
        <f t="shared" si="11"/>
        <v>0</v>
      </c>
      <c r="X32" s="330">
        <f t="shared" si="11"/>
        <v>0</v>
      </c>
      <c r="Y32" s="330">
        <f t="shared" si="11"/>
        <v>0</v>
      </c>
      <c r="Z32" s="330">
        <f t="shared" si="11"/>
        <v>0</v>
      </c>
      <c r="AA32" s="330">
        <f t="shared" si="11"/>
        <v>0</v>
      </c>
      <c r="AB32" s="330">
        <f t="shared" si="11"/>
        <v>0</v>
      </c>
      <c r="AC32" s="330">
        <f t="shared" si="11"/>
        <v>0</v>
      </c>
      <c r="AD32" s="330">
        <f t="shared" si="11"/>
        <v>0</v>
      </c>
      <c r="AE32" s="330">
        <f t="shared" si="11"/>
        <v>0</v>
      </c>
      <c r="AF32" s="330">
        <f t="shared" si="11"/>
        <v>0</v>
      </c>
      <c r="AG32" s="330">
        <f t="shared" si="11"/>
        <v>0</v>
      </c>
    </row>
    <row r="33" spans="1:33" s="63" customFormat="1" ht="14.25" customHeight="1" x14ac:dyDescent="0.2">
      <c r="A33" s="899" t="s">
        <v>477</v>
      </c>
      <c r="B33" s="899"/>
      <c r="C33" s="322">
        <f>SUM(C31:C32)</f>
        <v>0</v>
      </c>
      <c r="D33" s="323">
        <f t="shared" ref="D33:S33" si="12">SUM(D31:D32)</f>
        <v>0</v>
      </c>
      <c r="E33" s="323">
        <f t="shared" si="12"/>
        <v>0</v>
      </c>
      <c r="F33" s="323">
        <f t="shared" si="12"/>
        <v>0</v>
      </c>
      <c r="G33" s="323">
        <f t="shared" si="12"/>
        <v>0</v>
      </c>
      <c r="H33" s="323">
        <f t="shared" si="12"/>
        <v>0</v>
      </c>
      <c r="I33" s="323">
        <f t="shared" si="12"/>
        <v>0</v>
      </c>
      <c r="J33" s="323">
        <f t="shared" si="12"/>
        <v>0</v>
      </c>
      <c r="K33" s="323">
        <f t="shared" si="12"/>
        <v>0</v>
      </c>
      <c r="L33" s="323">
        <f t="shared" si="12"/>
        <v>0</v>
      </c>
      <c r="M33" s="323">
        <f t="shared" si="12"/>
        <v>0</v>
      </c>
      <c r="N33" s="323">
        <f t="shared" si="12"/>
        <v>0</v>
      </c>
      <c r="O33" s="323">
        <f t="shared" si="12"/>
        <v>0</v>
      </c>
      <c r="P33" s="323">
        <f t="shared" si="12"/>
        <v>0</v>
      </c>
      <c r="Q33" s="323">
        <f t="shared" si="12"/>
        <v>0</v>
      </c>
      <c r="R33" s="323">
        <f t="shared" si="12"/>
        <v>0</v>
      </c>
      <c r="S33" s="323">
        <f t="shared" si="12"/>
        <v>0</v>
      </c>
      <c r="T33" s="322">
        <f>SUM(T31:T32)</f>
        <v>0</v>
      </c>
      <c r="U33" s="322">
        <f t="shared" ref="U33:X33" si="13">SUM(U31:U32)</f>
        <v>0</v>
      </c>
      <c r="V33" s="322">
        <f t="shared" si="13"/>
        <v>0</v>
      </c>
      <c r="W33" s="322">
        <f t="shared" si="13"/>
        <v>0</v>
      </c>
      <c r="X33" s="322">
        <f t="shared" si="13"/>
        <v>0</v>
      </c>
      <c r="Y33" s="322">
        <f>SUM(Y31:Y32)</f>
        <v>0</v>
      </c>
      <c r="Z33" s="322">
        <f t="shared" ref="Z33:AF33" si="14">SUM(Z31:Z32)</f>
        <v>0</v>
      </c>
      <c r="AA33" s="322">
        <f t="shared" si="14"/>
        <v>0</v>
      </c>
      <c r="AB33" s="322">
        <f t="shared" si="14"/>
        <v>0</v>
      </c>
      <c r="AC33" s="322">
        <f t="shared" si="14"/>
        <v>0</v>
      </c>
      <c r="AD33" s="322">
        <f t="shared" si="14"/>
        <v>0</v>
      </c>
      <c r="AE33" s="322">
        <f t="shared" si="14"/>
        <v>0</v>
      </c>
      <c r="AF33" s="322">
        <f t="shared" si="14"/>
        <v>0</v>
      </c>
      <c r="AG33" s="322">
        <f>SUM(AG31:AG32)</f>
        <v>0</v>
      </c>
    </row>
    <row r="34" spans="1:33" s="63" customFormat="1" ht="39.75" customHeight="1" x14ac:dyDescent="0.2">
      <c r="A34" s="317">
        <v>7</v>
      </c>
      <c r="B34" s="318" t="s">
        <v>478</v>
      </c>
      <c r="C34" s="319"/>
      <c r="D34" s="320"/>
      <c r="E34" s="320"/>
      <c r="F34" s="320"/>
      <c r="G34" s="320"/>
      <c r="H34" s="320"/>
      <c r="I34" s="320"/>
      <c r="J34" s="320"/>
      <c r="K34" s="320"/>
      <c r="L34" s="320"/>
      <c r="M34" s="320"/>
      <c r="N34" s="320"/>
      <c r="O34" s="320"/>
      <c r="P34" s="320"/>
      <c r="Q34" s="320"/>
      <c r="R34" s="320"/>
      <c r="S34" s="320"/>
      <c r="T34" s="313">
        <f>SUM(D34:G34)</f>
        <v>0</v>
      </c>
      <c r="U34" s="313">
        <f t="shared" si="1"/>
        <v>0</v>
      </c>
      <c r="V34" s="313">
        <f t="shared" si="2"/>
        <v>0</v>
      </c>
      <c r="W34" s="313">
        <f t="shared" si="3"/>
        <v>0</v>
      </c>
      <c r="X34" s="321"/>
      <c r="Y34" s="321"/>
      <c r="Z34" s="321"/>
      <c r="AA34" s="321"/>
      <c r="AB34" s="321"/>
      <c r="AC34" s="321"/>
      <c r="AD34" s="321"/>
      <c r="AE34" s="321"/>
      <c r="AF34" s="321"/>
      <c r="AG34" s="321"/>
    </row>
    <row r="35" spans="1:33" s="63" customFormat="1" ht="15" customHeight="1" x14ac:dyDescent="0.2">
      <c r="A35" s="317">
        <v>8</v>
      </c>
      <c r="B35" s="318" t="s">
        <v>479</v>
      </c>
      <c r="C35" s="319"/>
      <c r="D35" s="320"/>
      <c r="E35" s="320"/>
      <c r="F35" s="320"/>
      <c r="G35" s="320"/>
      <c r="H35" s="320"/>
      <c r="I35" s="320"/>
      <c r="J35" s="320"/>
      <c r="K35" s="320"/>
      <c r="L35" s="320"/>
      <c r="M35" s="320"/>
      <c r="N35" s="320"/>
      <c r="O35" s="320"/>
      <c r="P35" s="320"/>
      <c r="Q35" s="320"/>
      <c r="R35" s="320"/>
      <c r="S35" s="320"/>
      <c r="T35" s="313">
        <f>SUM(D35:G35)</f>
        <v>0</v>
      </c>
      <c r="U35" s="313">
        <f t="shared" ref="U35:U36" si="15">SUM(H35:K35)</f>
        <v>0</v>
      </c>
      <c r="V35" s="313">
        <f t="shared" ref="V35:V36" si="16">SUM(L35:O35)</f>
        <v>0</v>
      </c>
      <c r="W35" s="313">
        <f t="shared" ref="W35:W36" si="17">SUM(P35:S35)</f>
        <v>0</v>
      </c>
      <c r="X35" s="321"/>
      <c r="Y35" s="321"/>
      <c r="Z35" s="321"/>
      <c r="AA35" s="321"/>
      <c r="AB35" s="321"/>
      <c r="AC35" s="321"/>
      <c r="AD35" s="321"/>
      <c r="AE35" s="321"/>
      <c r="AF35" s="321"/>
      <c r="AG35" s="321"/>
    </row>
    <row r="36" spans="1:33" s="63" customFormat="1" ht="15" customHeight="1" x14ac:dyDescent="0.2">
      <c r="A36" s="317">
        <v>9</v>
      </c>
      <c r="B36" s="318" t="s">
        <v>480</v>
      </c>
      <c r="C36" s="319"/>
      <c r="D36" s="320"/>
      <c r="E36" s="320"/>
      <c r="F36" s="320"/>
      <c r="G36" s="320"/>
      <c r="H36" s="320"/>
      <c r="I36" s="320"/>
      <c r="J36" s="320"/>
      <c r="K36" s="320"/>
      <c r="L36" s="320"/>
      <c r="M36" s="320"/>
      <c r="N36" s="320"/>
      <c r="O36" s="320"/>
      <c r="P36" s="320"/>
      <c r="Q36" s="320"/>
      <c r="R36" s="320"/>
      <c r="S36" s="320"/>
      <c r="T36" s="313">
        <f>SUM(D36:G36)</f>
        <v>0</v>
      </c>
      <c r="U36" s="313">
        <f t="shared" si="15"/>
        <v>0</v>
      </c>
      <c r="V36" s="313">
        <f t="shared" si="16"/>
        <v>0</v>
      </c>
      <c r="W36" s="313">
        <f t="shared" si="17"/>
        <v>0</v>
      </c>
      <c r="X36" s="321"/>
      <c r="Y36" s="321"/>
      <c r="Z36" s="321"/>
      <c r="AA36" s="321"/>
      <c r="AB36" s="321"/>
      <c r="AC36" s="321"/>
      <c r="AD36" s="321"/>
      <c r="AE36" s="321"/>
      <c r="AF36" s="321"/>
      <c r="AG36" s="321"/>
    </row>
    <row r="37" spans="1:33" s="63" customFormat="1" ht="40.5" customHeight="1" x14ac:dyDescent="0.2">
      <c r="A37" s="332">
        <v>10</v>
      </c>
      <c r="B37" s="318" t="s">
        <v>481</v>
      </c>
      <c r="C37" s="319"/>
      <c r="D37" s="320"/>
      <c r="E37" s="320"/>
      <c r="F37" s="320"/>
      <c r="G37" s="320"/>
      <c r="H37" s="320"/>
      <c r="I37" s="320"/>
      <c r="J37" s="320"/>
      <c r="K37" s="320"/>
      <c r="L37" s="320"/>
      <c r="M37" s="320"/>
      <c r="N37" s="320"/>
      <c r="O37" s="320"/>
      <c r="P37" s="320"/>
      <c r="Q37" s="320"/>
      <c r="R37" s="320"/>
      <c r="S37" s="320"/>
      <c r="T37" s="313">
        <f>SUM(D37:G37)</f>
        <v>0</v>
      </c>
      <c r="U37" s="313">
        <f t="shared" si="1"/>
        <v>0</v>
      </c>
      <c r="V37" s="313">
        <f t="shared" si="2"/>
        <v>0</v>
      </c>
      <c r="W37" s="313">
        <f t="shared" si="3"/>
        <v>0</v>
      </c>
      <c r="X37" s="321"/>
      <c r="Y37" s="321"/>
      <c r="Z37" s="321"/>
      <c r="AA37" s="321"/>
      <c r="AB37" s="321"/>
      <c r="AC37" s="321"/>
      <c r="AD37" s="321"/>
      <c r="AE37" s="321"/>
      <c r="AF37" s="321"/>
      <c r="AG37" s="321"/>
    </row>
    <row r="38" spans="1:33" s="63" customFormat="1" ht="14.25" customHeight="1" x14ac:dyDescent="0.2">
      <c r="A38" s="899" t="s">
        <v>482</v>
      </c>
      <c r="B38" s="899"/>
      <c r="C38" s="322">
        <f>SUM(C34:C37)+C33+C30</f>
        <v>0</v>
      </c>
      <c r="D38" s="323">
        <f t="shared" ref="D38:R38" si="18">SUM(D34:D37)+D33+D30</f>
        <v>0</v>
      </c>
      <c r="E38" s="323">
        <f t="shared" si="18"/>
        <v>0</v>
      </c>
      <c r="F38" s="323">
        <f t="shared" si="18"/>
        <v>0</v>
      </c>
      <c r="G38" s="323">
        <f t="shared" si="18"/>
        <v>0</v>
      </c>
      <c r="H38" s="323">
        <f t="shared" si="18"/>
        <v>0</v>
      </c>
      <c r="I38" s="323">
        <f t="shared" si="18"/>
        <v>0</v>
      </c>
      <c r="J38" s="323">
        <f t="shared" si="18"/>
        <v>0</v>
      </c>
      <c r="K38" s="323">
        <f t="shared" si="18"/>
        <v>0</v>
      </c>
      <c r="L38" s="323">
        <f t="shared" si="18"/>
        <v>0</v>
      </c>
      <c r="M38" s="323">
        <f t="shared" si="18"/>
        <v>0</v>
      </c>
      <c r="N38" s="323">
        <f t="shared" si="18"/>
        <v>0</v>
      </c>
      <c r="O38" s="323">
        <f t="shared" si="18"/>
        <v>0</v>
      </c>
      <c r="P38" s="323">
        <f t="shared" si="18"/>
        <v>0</v>
      </c>
      <c r="Q38" s="323">
        <f t="shared" si="18"/>
        <v>0</v>
      </c>
      <c r="R38" s="323">
        <f t="shared" si="18"/>
        <v>0</v>
      </c>
      <c r="S38" s="323">
        <f>SUM(S34:S37)+S33+S30</f>
        <v>0</v>
      </c>
      <c r="T38" s="322">
        <f>SUM(T34:T37)+T33+T30</f>
        <v>0</v>
      </c>
      <c r="U38" s="322">
        <f t="shared" ref="U38:AD38" si="19">SUM(U34:U37)+U33+U30</f>
        <v>0</v>
      </c>
      <c r="V38" s="322">
        <f t="shared" si="19"/>
        <v>0</v>
      </c>
      <c r="W38" s="322">
        <f t="shared" si="19"/>
        <v>0</v>
      </c>
      <c r="X38" s="322">
        <f>SUM(X34:X37)+X33+X30</f>
        <v>0</v>
      </c>
      <c r="Y38" s="322">
        <f t="shared" si="19"/>
        <v>0</v>
      </c>
      <c r="Z38" s="322">
        <f t="shared" si="19"/>
        <v>0</v>
      </c>
      <c r="AA38" s="322">
        <f t="shared" si="19"/>
        <v>0</v>
      </c>
      <c r="AB38" s="322">
        <f t="shared" si="19"/>
        <v>0</v>
      </c>
      <c r="AC38" s="322">
        <f t="shared" si="19"/>
        <v>0</v>
      </c>
      <c r="AD38" s="322">
        <f t="shared" si="19"/>
        <v>0</v>
      </c>
      <c r="AE38" s="322">
        <f t="shared" ref="AE38" si="20">SUM(AE34:AE37)+AE33+AE30</f>
        <v>0</v>
      </c>
      <c r="AF38" s="322">
        <f t="shared" ref="AF38" si="21">SUM(AF34:AF37)+AF33+AF30</f>
        <v>0</v>
      </c>
      <c r="AG38" s="322">
        <f>SUM(AG34:AG37)+AG33+AG30</f>
        <v>0</v>
      </c>
    </row>
    <row r="39" spans="1:33" s="63" customFormat="1" ht="14.25" customHeight="1" x14ac:dyDescent="0.2">
      <c r="A39" s="317">
        <v>11</v>
      </c>
      <c r="B39" s="333" t="s">
        <v>483</v>
      </c>
      <c r="C39" s="334">
        <f>SUM(C40:C42)</f>
        <v>0</v>
      </c>
      <c r="D39" s="335">
        <f>SUM(D40:D42)</f>
        <v>0</v>
      </c>
      <c r="E39" s="335">
        <f t="shared" ref="E39:AG39" si="22">SUM(E40:E42)</f>
        <v>0</v>
      </c>
      <c r="F39" s="335">
        <f t="shared" si="22"/>
        <v>0</v>
      </c>
      <c r="G39" s="335">
        <f t="shared" si="22"/>
        <v>0</v>
      </c>
      <c r="H39" s="335">
        <f t="shared" si="22"/>
        <v>0</v>
      </c>
      <c r="I39" s="335">
        <f t="shared" si="22"/>
        <v>0</v>
      </c>
      <c r="J39" s="335">
        <f t="shared" si="22"/>
        <v>0</v>
      </c>
      <c r="K39" s="335">
        <f t="shared" si="22"/>
        <v>0</v>
      </c>
      <c r="L39" s="335">
        <f t="shared" si="22"/>
        <v>0</v>
      </c>
      <c r="M39" s="335">
        <f t="shared" si="22"/>
        <v>0</v>
      </c>
      <c r="N39" s="335">
        <f t="shared" si="22"/>
        <v>0</v>
      </c>
      <c r="O39" s="335">
        <f t="shared" si="22"/>
        <v>0</v>
      </c>
      <c r="P39" s="335">
        <f t="shared" si="22"/>
        <v>0</v>
      </c>
      <c r="Q39" s="335">
        <f t="shared" si="22"/>
        <v>0</v>
      </c>
      <c r="R39" s="335">
        <f t="shared" si="22"/>
        <v>0</v>
      </c>
      <c r="S39" s="335">
        <f t="shared" si="22"/>
        <v>0</v>
      </c>
      <c r="T39" s="334">
        <f t="shared" si="22"/>
        <v>0</v>
      </c>
      <c r="U39" s="334">
        <f t="shared" si="22"/>
        <v>0</v>
      </c>
      <c r="V39" s="334">
        <f t="shared" si="22"/>
        <v>0</v>
      </c>
      <c r="W39" s="334">
        <f t="shared" si="22"/>
        <v>0</v>
      </c>
      <c r="X39" s="334">
        <f t="shared" si="22"/>
        <v>0</v>
      </c>
      <c r="Y39" s="334">
        <f t="shared" si="22"/>
        <v>0</v>
      </c>
      <c r="Z39" s="334">
        <f t="shared" si="22"/>
        <v>0</v>
      </c>
      <c r="AA39" s="334">
        <f t="shared" si="22"/>
        <v>0</v>
      </c>
      <c r="AB39" s="334">
        <f t="shared" si="22"/>
        <v>0</v>
      </c>
      <c r="AC39" s="334">
        <f t="shared" si="22"/>
        <v>0</v>
      </c>
      <c r="AD39" s="334">
        <f t="shared" si="22"/>
        <v>0</v>
      </c>
      <c r="AE39" s="334">
        <f t="shared" si="22"/>
        <v>0</v>
      </c>
      <c r="AF39" s="334">
        <f t="shared" si="22"/>
        <v>0</v>
      </c>
      <c r="AG39" s="334">
        <f t="shared" si="22"/>
        <v>0</v>
      </c>
    </row>
    <row r="40" spans="1:33" s="63" customFormat="1" ht="14.25" customHeight="1" x14ac:dyDescent="0.2">
      <c r="A40" s="317"/>
      <c r="B40" s="336" t="s">
        <v>484</v>
      </c>
      <c r="C40" s="319"/>
      <c r="D40" s="320"/>
      <c r="E40" s="320"/>
      <c r="F40" s="320"/>
      <c r="G40" s="320"/>
      <c r="H40" s="320"/>
      <c r="I40" s="320"/>
      <c r="J40" s="320"/>
      <c r="K40" s="320"/>
      <c r="L40" s="320"/>
      <c r="M40" s="320"/>
      <c r="N40" s="320"/>
      <c r="O40" s="320"/>
      <c r="P40" s="320"/>
      <c r="Q40" s="320"/>
      <c r="R40" s="320"/>
      <c r="S40" s="320"/>
      <c r="T40" s="313">
        <f t="shared" ref="T40:T42" si="23">SUM(D40:G40)</f>
        <v>0</v>
      </c>
      <c r="U40" s="313">
        <f t="shared" ref="U40:U42" si="24">SUM(H40:K40)</f>
        <v>0</v>
      </c>
      <c r="V40" s="313">
        <f t="shared" ref="V40:V42" si="25">SUM(L40:O40)</f>
        <v>0</v>
      </c>
      <c r="W40" s="313">
        <f t="shared" ref="W40:W42" si="26">SUM(P40:S40)</f>
        <v>0</v>
      </c>
      <c r="X40" s="321"/>
      <c r="Y40" s="321"/>
      <c r="Z40" s="321"/>
      <c r="AA40" s="321"/>
      <c r="AB40" s="321"/>
      <c r="AC40" s="321"/>
      <c r="AD40" s="321"/>
      <c r="AE40" s="321"/>
      <c r="AF40" s="321"/>
      <c r="AG40" s="321"/>
    </row>
    <row r="41" spans="1:33" s="63" customFormat="1" ht="14.25" customHeight="1" x14ac:dyDescent="0.2">
      <c r="A41" s="317"/>
      <c r="B41" s="336" t="s">
        <v>485</v>
      </c>
      <c r="C41" s="319"/>
      <c r="D41" s="320"/>
      <c r="E41" s="320"/>
      <c r="F41" s="320"/>
      <c r="G41" s="320"/>
      <c r="H41" s="320"/>
      <c r="I41" s="320"/>
      <c r="J41" s="320"/>
      <c r="K41" s="320"/>
      <c r="L41" s="320"/>
      <c r="M41" s="320"/>
      <c r="N41" s="320"/>
      <c r="O41" s="320"/>
      <c r="P41" s="320"/>
      <c r="Q41" s="320"/>
      <c r="R41" s="320"/>
      <c r="S41" s="320"/>
      <c r="T41" s="313">
        <f t="shared" si="23"/>
        <v>0</v>
      </c>
      <c r="U41" s="313">
        <f t="shared" si="24"/>
        <v>0</v>
      </c>
      <c r="V41" s="313">
        <f t="shared" si="25"/>
        <v>0</v>
      </c>
      <c r="W41" s="313">
        <f t="shared" si="26"/>
        <v>0</v>
      </c>
      <c r="X41" s="321"/>
      <c r="Y41" s="321"/>
      <c r="Z41" s="321"/>
      <c r="AA41" s="321"/>
      <c r="AB41" s="321"/>
      <c r="AC41" s="321"/>
      <c r="AD41" s="321"/>
      <c r="AE41" s="321"/>
      <c r="AF41" s="321"/>
      <c r="AG41" s="321"/>
    </row>
    <row r="42" spans="1:33" s="63" customFormat="1" ht="14.25" customHeight="1" x14ac:dyDescent="0.2">
      <c r="A42" s="317"/>
      <c r="B42" s="336" t="s">
        <v>486</v>
      </c>
      <c r="C42" s="319"/>
      <c r="D42" s="320"/>
      <c r="E42" s="320"/>
      <c r="F42" s="320"/>
      <c r="G42" s="320"/>
      <c r="H42" s="320"/>
      <c r="I42" s="320"/>
      <c r="J42" s="320"/>
      <c r="K42" s="320"/>
      <c r="L42" s="320"/>
      <c r="M42" s="320"/>
      <c r="N42" s="320"/>
      <c r="O42" s="320"/>
      <c r="P42" s="320"/>
      <c r="Q42" s="320"/>
      <c r="R42" s="320"/>
      <c r="S42" s="320"/>
      <c r="T42" s="313">
        <f t="shared" si="23"/>
        <v>0</v>
      </c>
      <c r="U42" s="313">
        <f t="shared" si="24"/>
        <v>0</v>
      </c>
      <c r="V42" s="313">
        <f t="shared" si="25"/>
        <v>0</v>
      </c>
      <c r="W42" s="313">
        <f t="shared" si="26"/>
        <v>0</v>
      </c>
      <c r="X42" s="321"/>
      <c r="Y42" s="321"/>
      <c r="Z42" s="321"/>
      <c r="AA42" s="321"/>
      <c r="AB42" s="321"/>
      <c r="AC42" s="321"/>
      <c r="AD42" s="321"/>
      <c r="AE42" s="321"/>
      <c r="AF42" s="321"/>
      <c r="AG42" s="321"/>
    </row>
    <row r="43" spans="1:33" s="63" customFormat="1" ht="56.25" customHeight="1" x14ac:dyDescent="0.2">
      <c r="A43" s="317">
        <v>12</v>
      </c>
      <c r="B43" s="318" t="s">
        <v>487</v>
      </c>
      <c r="C43" s="319"/>
      <c r="D43" s="320"/>
      <c r="E43" s="320"/>
      <c r="F43" s="320"/>
      <c r="G43" s="320"/>
      <c r="H43" s="320"/>
      <c r="I43" s="320"/>
      <c r="J43" s="320"/>
      <c r="K43" s="320"/>
      <c r="L43" s="320"/>
      <c r="M43" s="320"/>
      <c r="N43" s="320"/>
      <c r="O43" s="320"/>
      <c r="P43" s="320"/>
      <c r="Q43" s="320"/>
      <c r="R43" s="320"/>
      <c r="S43" s="320"/>
      <c r="T43" s="313">
        <f t="shared" si="0"/>
        <v>0</v>
      </c>
      <c r="U43" s="313">
        <f t="shared" si="1"/>
        <v>0</v>
      </c>
      <c r="V43" s="313">
        <f t="shared" si="2"/>
        <v>0</v>
      </c>
      <c r="W43" s="313">
        <f t="shared" si="3"/>
        <v>0</v>
      </c>
      <c r="X43" s="321"/>
      <c r="Y43" s="321"/>
      <c r="Z43" s="321"/>
      <c r="AA43" s="321"/>
      <c r="AB43" s="321"/>
      <c r="AC43" s="321"/>
      <c r="AD43" s="321"/>
      <c r="AE43" s="321"/>
      <c r="AF43" s="321"/>
      <c r="AG43" s="321"/>
    </row>
    <row r="44" spans="1:33" s="63" customFormat="1" ht="14.25" customHeight="1" x14ac:dyDescent="0.2">
      <c r="A44" s="899" t="s">
        <v>488</v>
      </c>
      <c r="B44" s="899"/>
      <c r="C44" s="322">
        <f>C39+C43</f>
        <v>0</v>
      </c>
      <c r="D44" s="322">
        <f>D39+D43</f>
        <v>0</v>
      </c>
      <c r="E44" s="322">
        <f t="shared" ref="E44:AG44" si="27">E39+E43</f>
        <v>0</v>
      </c>
      <c r="F44" s="322">
        <f t="shared" si="27"/>
        <v>0</v>
      </c>
      <c r="G44" s="322">
        <f t="shared" si="27"/>
        <v>0</v>
      </c>
      <c r="H44" s="322">
        <f t="shared" si="27"/>
        <v>0</v>
      </c>
      <c r="I44" s="322">
        <f t="shared" si="27"/>
        <v>0</v>
      </c>
      <c r="J44" s="322">
        <f t="shared" si="27"/>
        <v>0</v>
      </c>
      <c r="K44" s="322">
        <f t="shared" si="27"/>
        <v>0</v>
      </c>
      <c r="L44" s="322">
        <f t="shared" si="27"/>
        <v>0</v>
      </c>
      <c r="M44" s="322">
        <f t="shared" si="27"/>
        <v>0</v>
      </c>
      <c r="N44" s="322">
        <f t="shared" si="27"/>
        <v>0</v>
      </c>
      <c r="O44" s="322">
        <f t="shared" si="27"/>
        <v>0</v>
      </c>
      <c r="P44" s="322">
        <f t="shared" si="27"/>
        <v>0</v>
      </c>
      <c r="Q44" s="322">
        <f t="shared" si="27"/>
        <v>0</v>
      </c>
      <c r="R44" s="322">
        <f t="shared" si="27"/>
        <v>0</v>
      </c>
      <c r="S44" s="322">
        <f t="shared" si="27"/>
        <v>0</v>
      </c>
      <c r="T44" s="322">
        <f t="shared" si="27"/>
        <v>0</v>
      </c>
      <c r="U44" s="322">
        <f t="shared" si="27"/>
        <v>0</v>
      </c>
      <c r="V44" s="322">
        <f t="shared" si="27"/>
        <v>0</v>
      </c>
      <c r="W44" s="322">
        <f t="shared" si="27"/>
        <v>0</v>
      </c>
      <c r="X44" s="322">
        <f t="shared" si="27"/>
        <v>0</v>
      </c>
      <c r="Y44" s="322">
        <f t="shared" si="27"/>
        <v>0</v>
      </c>
      <c r="Z44" s="322">
        <f t="shared" si="27"/>
        <v>0</v>
      </c>
      <c r="AA44" s="322">
        <f t="shared" si="27"/>
        <v>0</v>
      </c>
      <c r="AB44" s="322">
        <f t="shared" si="27"/>
        <v>0</v>
      </c>
      <c r="AC44" s="322">
        <f t="shared" si="27"/>
        <v>0</v>
      </c>
      <c r="AD44" s="322">
        <f t="shared" si="27"/>
        <v>0</v>
      </c>
      <c r="AE44" s="322">
        <f t="shared" si="27"/>
        <v>0</v>
      </c>
      <c r="AF44" s="322">
        <f t="shared" si="27"/>
        <v>0</v>
      </c>
      <c r="AG44" s="322">
        <f t="shared" si="27"/>
        <v>0</v>
      </c>
    </row>
    <row r="45" spans="1:33" s="63" customFormat="1" ht="16.5" customHeight="1" x14ac:dyDescent="0.2">
      <c r="A45" s="317">
        <v>13</v>
      </c>
      <c r="B45" s="337" t="s">
        <v>489</v>
      </c>
      <c r="C45" s="327"/>
      <c r="D45" s="328"/>
      <c r="E45" s="328"/>
      <c r="F45" s="328"/>
      <c r="G45" s="328"/>
      <c r="H45" s="328"/>
      <c r="I45" s="328"/>
      <c r="J45" s="328"/>
      <c r="K45" s="328"/>
      <c r="L45" s="328"/>
      <c r="M45" s="328"/>
      <c r="N45" s="328"/>
      <c r="O45" s="328"/>
      <c r="P45" s="328"/>
      <c r="Q45" s="328"/>
      <c r="R45" s="328"/>
      <c r="S45" s="328"/>
      <c r="T45" s="322">
        <f>T40+T44</f>
        <v>0</v>
      </c>
      <c r="U45" s="322">
        <f>U40+U44</f>
        <v>0</v>
      </c>
      <c r="V45" s="322">
        <f>V40+V44</f>
        <v>0</v>
      </c>
      <c r="W45" s="322">
        <f>W40+W44</f>
        <v>0</v>
      </c>
      <c r="X45" s="327"/>
      <c r="Y45" s="327"/>
      <c r="Z45" s="327"/>
      <c r="AA45" s="327"/>
      <c r="AB45" s="327"/>
      <c r="AC45" s="327"/>
      <c r="AD45" s="327"/>
      <c r="AE45" s="327"/>
      <c r="AF45" s="327"/>
      <c r="AG45" s="327"/>
    </row>
    <row r="46" spans="1:33" s="63" customFormat="1" ht="14.25" customHeight="1" x14ac:dyDescent="0.2">
      <c r="A46" s="900" t="s">
        <v>490</v>
      </c>
      <c r="B46" s="900"/>
      <c r="C46" s="322">
        <f t="shared" ref="C46:AG46" si="28">C38+C44+C45</f>
        <v>0</v>
      </c>
      <c r="D46" s="323">
        <f t="shared" si="28"/>
        <v>0</v>
      </c>
      <c r="E46" s="323">
        <f t="shared" si="28"/>
        <v>0</v>
      </c>
      <c r="F46" s="323">
        <f t="shared" si="28"/>
        <v>0</v>
      </c>
      <c r="G46" s="323">
        <f t="shared" si="28"/>
        <v>0</v>
      </c>
      <c r="H46" s="323">
        <f t="shared" si="28"/>
        <v>0</v>
      </c>
      <c r="I46" s="323">
        <f t="shared" si="28"/>
        <v>0</v>
      </c>
      <c r="J46" s="323">
        <f t="shared" si="28"/>
        <v>0</v>
      </c>
      <c r="K46" s="323">
        <f t="shared" si="28"/>
        <v>0</v>
      </c>
      <c r="L46" s="323">
        <f t="shared" si="28"/>
        <v>0</v>
      </c>
      <c r="M46" s="323">
        <f t="shared" si="28"/>
        <v>0</v>
      </c>
      <c r="N46" s="323">
        <f t="shared" si="28"/>
        <v>0</v>
      </c>
      <c r="O46" s="323">
        <f t="shared" si="28"/>
        <v>0</v>
      </c>
      <c r="P46" s="323">
        <f t="shared" si="28"/>
        <v>0</v>
      </c>
      <c r="Q46" s="323">
        <f t="shared" si="28"/>
        <v>0</v>
      </c>
      <c r="R46" s="323">
        <f t="shared" si="28"/>
        <v>0</v>
      </c>
      <c r="S46" s="323">
        <f t="shared" si="28"/>
        <v>0</v>
      </c>
      <c r="T46" s="322">
        <f t="shared" si="28"/>
        <v>0</v>
      </c>
      <c r="U46" s="322">
        <f t="shared" si="28"/>
        <v>0</v>
      </c>
      <c r="V46" s="322">
        <f t="shared" si="28"/>
        <v>0</v>
      </c>
      <c r="W46" s="322">
        <f t="shared" si="28"/>
        <v>0</v>
      </c>
      <c r="X46" s="322">
        <f t="shared" si="28"/>
        <v>0</v>
      </c>
      <c r="Y46" s="322">
        <f t="shared" si="28"/>
        <v>0</v>
      </c>
      <c r="Z46" s="322">
        <f t="shared" si="28"/>
        <v>0</v>
      </c>
      <c r="AA46" s="322">
        <f t="shared" si="28"/>
        <v>0</v>
      </c>
      <c r="AB46" s="322">
        <f t="shared" si="28"/>
        <v>0</v>
      </c>
      <c r="AC46" s="322">
        <f t="shared" si="28"/>
        <v>0</v>
      </c>
      <c r="AD46" s="322">
        <f t="shared" si="28"/>
        <v>0</v>
      </c>
      <c r="AE46" s="322">
        <f t="shared" si="28"/>
        <v>0</v>
      </c>
      <c r="AF46" s="322">
        <f t="shared" si="28"/>
        <v>0</v>
      </c>
      <c r="AG46" s="322">
        <f t="shared" si="28"/>
        <v>0</v>
      </c>
    </row>
    <row r="47" spans="1:33" s="63" customFormat="1" x14ac:dyDescent="0.2">
      <c r="A47" s="338"/>
      <c r="B47" s="339"/>
      <c r="C47" s="340"/>
      <c r="D47" s="341"/>
      <c r="E47" s="341"/>
      <c r="F47" s="341"/>
      <c r="G47" s="341"/>
      <c r="H47" s="341"/>
      <c r="I47" s="341"/>
      <c r="J47" s="341"/>
      <c r="K47" s="341"/>
      <c r="L47" s="341"/>
      <c r="M47" s="341"/>
      <c r="N47" s="341"/>
      <c r="O47" s="341"/>
      <c r="P47" s="341"/>
      <c r="Q47" s="341"/>
      <c r="R47" s="341"/>
      <c r="S47" s="341"/>
      <c r="T47" s="342"/>
      <c r="U47" s="342"/>
      <c r="V47" s="342"/>
      <c r="W47" s="342"/>
      <c r="X47" s="342"/>
      <c r="Y47" s="342"/>
      <c r="Z47" s="342"/>
      <c r="AA47" s="342"/>
      <c r="AB47" s="342"/>
      <c r="AC47" s="342"/>
      <c r="AD47" s="342"/>
      <c r="AE47" s="342"/>
      <c r="AF47" s="342"/>
      <c r="AG47" s="342"/>
    </row>
    <row r="48" spans="1:33" s="63" customFormat="1" x14ac:dyDescent="0.2">
      <c r="A48" s="343"/>
      <c r="B48" s="61"/>
      <c r="C48" s="162"/>
      <c r="D48" s="344"/>
      <c r="E48" s="344"/>
      <c r="F48" s="344"/>
      <c r="G48" s="344"/>
      <c r="H48" s="344"/>
      <c r="I48" s="344"/>
      <c r="J48" s="344"/>
      <c r="K48" s="344"/>
      <c r="L48" s="344"/>
      <c r="M48" s="344"/>
      <c r="N48" s="344"/>
      <c r="O48" s="344"/>
      <c r="P48" s="344"/>
      <c r="Q48" s="344"/>
      <c r="R48" s="344"/>
      <c r="S48" s="344"/>
      <c r="T48" s="345"/>
      <c r="U48" s="345"/>
      <c r="V48" s="345"/>
      <c r="W48" s="345"/>
      <c r="X48" s="345"/>
      <c r="Y48" s="345"/>
      <c r="Z48" s="345"/>
      <c r="AA48" s="345"/>
      <c r="AB48" s="345"/>
      <c r="AC48" s="345"/>
      <c r="AD48" s="345"/>
      <c r="AE48" s="345"/>
      <c r="AF48" s="345"/>
      <c r="AG48" s="345"/>
    </row>
  </sheetData>
  <mergeCells count="34">
    <mergeCell ref="W5:W6"/>
    <mergeCell ref="X5:X6"/>
    <mergeCell ref="Y5:Y6"/>
    <mergeCell ref="A2:H2"/>
    <mergeCell ref="A4:A6"/>
    <mergeCell ref="B4:B6"/>
    <mergeCell ref="D4:W4"/>
    <mergeCell ref="X4:AG4"/>
    <mergeCell ref="C5:C6"/>
    <mergeCell ref="D5:G5"/>
    <mergeCell ref="H5:K5"/>
    <mergeCell ref="L5:O5"/>
    <mergeCell ref="P5:S5"/>
    <mergeCell ref="A46:B46"/>
    <mergeCell ref="AF5:AF6"/>
    <mergeCell ref="AG5:AG6"/>
    <mergeCell ref="B7:W7"/>
    <mergeCell ref="A17:B17"/>
    <mergeCell ref="A22:B22"/>
    <mergeCell ref="A24:B24"/>
    <mergeCell ref="Z5:Z6"/>
    <mergeCell ref="AA5:AA6"/>
    <mergeCell ref="AB5:AB6"/>
    <mergeCell ref="AC5:AC6"/>
    <mergeCell ref="AD5:AD6"/>
    <mergeCell ref="AE5:AE6"/>
    <mergeCell ref="T5:T6"/>
    <mergeCell ref="U5:U6"/>
    <mergeCell ref="V5:V6"/>
    <mergeCell ref="B25:W25"/>
    <mergeCell ref="A30:B30"/>
    <mergeCell ref="A33:B33"/>
    <mergeCell ref="A38:B38"/>
    <mergeCell ref="A44:B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Introducere</vt:lpstr>
      <vt:lpstr>1 Bilant</vt:lpstr>
      <vt:lpstr>2 Cont RP</vt:lpstr>
      <vt:lpstr>Analiza financiara-extinsa</vt:lpstr>
      <vt:lpstr>3 Analiza financiara-indicatori</vt:lpstr>
      <vt:lpstr>4 Risc beneficiar</vt:lpstr>
      <vt:lpstr>5 Buget cerere</vt:lpstr>
      <vt:lpstr>6 Investitie</vt:lpstr>
      <vt:lpstr>5 Venituri si cheltuieli</vt:lpstr>
      <vt:lpstr>c Cont PP previzionat</vt:lpstr>
      <vt:lpstr>d Proiectii financiare (intr) </vt:lpstr>
      <vt:lpstr>7 Proiectii financiare_V,Ch act</vt:lpstr>
      <vt:lpstr>8 Proiectii financiare marginal</vt:lpstr>
      <vt:lpstr>9 Rentabilitate investitie</vt:lpstr>
      <vt:lpstr>10 Sustenabilitate</vt:lpstr>
      <vt:lpstr>11 Funding-gap</vt:lpstr>
      <vt:lpstr>'1 Bilant'!eligibilitate</vt:lpstr>
      <vt:lpstr>'2 Cont RP'!eligibilitate</vt:lpstr>
      <vt:lpstr>'3 Analiza financiara-indicatori'!eligibilitate</vt:lpstr>
      <vt:lpstr>'Analiza financiara-extinsa'!eligibilitate</vt:lpstr>
      <vt:lpstr>'7 Proiectii financiare_V,Ch act'!Print_Area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Laurentiu CAPRIAN</cp:lastModifiedBy>
  <cp:lastPrinted>2015-11-12T12:02:47Z</cp:lastPrinted>
  <dcterms:created xsi:type="dcterms:W3CDTF">2015-08-05T10:46:20Z</dcterms:created>
  <dcterms:modified xsi:type="dcterms:W3CDTF">2015-11-12T12:06:12Z</dcterms:modified>
</cp:coreProperties>
</file>